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2" activeTab="5"/>
  </bookViews>
  <sheets>
    <sheet name="GARANTÍA" sheetId="1" r:id="rId1"/>
    <sheet name="ADMIISTRACIÓN E INVERSIÓN" sheetId="2" r:id="rId2"/>
    <sheet name="INMOBILIARIOS" sheetId="3" r:id="rId3"/>
    <sheet name="ENCARGOS FIDUCIARIOS" sheetId="4" r:id="rId4"/>
    <sheet name="FIDEICOMISOS ADMINISTRADOS" sheetId="5" r:id="rId5"/>
    <sheet name="FONDOS ADMINISTRADOS" sheetId="6" r:id="rId6"/>
    <sheet name="PATRIMONIO" sheetId="7" r:id="rId7"/>
    <sheet name="GASTOS DE PERSONAL" sheetId="8" r:id="rId8"/>
    <sheet name="GASTOS ADMINISTRATIVOS" sheetId="9" r:id="rId9"/>
    <sheet name="COMISIONES GANADAS" sheetId="10" r:id="rId10"/>
    <sheet name="TITULARIZACIONES" sheetId="11" r:id="rId11"/>
  </sheets>
  <definedNames/>
  <calcPr fullCalcOnLoad="1"/>
</workbook>
</file>

<file path=xl/sharedStrings.xml><?xml version="1.0" encoding="utf-8"?>
<sst xmlns="http://schemas.openxmlformats.org/spreadsheetml/2006/main" count="700" uniqueCount="81">
  <si>
    <t>Garantía</t>
  </si>
  <si>
    <t>ADMINISTRADORAS DE FONDOS Y FIDEICOMISOS NO AFILIADOS A LA AAFFE</t>
  </si>
  <si>
    <t>SUBTOTAL</t>
  </si>
  <si>
    <t>TOTAL DE LAS ADMINISTRADORAS AFILIADAS Y NO AFILIADAS</t>
  </si>
  <si>
    <t>FIDEICOMISOS DE ADMINISTRACIÓN E INVERSIÓN</t>
  </si>
  <si>
    <t>Administración</t>
  </si>
  <si>
    <t>Inversión</t>
  </si>
  <si>
    <t>ADMINISTRADORA BG</t>
  </si>
  <si>
    <t>PRODUFONDOS</t>
  </si>
  <si>
    <t>FIDUPACIFICO</t>
  </si>
  <si>
    <t>ENLACEFONDOS</t>
  </si>
  <si>
    <t>AFP GENESIS</t>
  </si>
  <si>
    <t>INTERFONDOS</t>
  </si>
  <si>
    <t>FIDUCIA</t>
  </si>
  <si>
    <t>FIDEVAL</t>
  </si>
  <si>
    <t>CFN</t>
  </si>
  <si>
    <t>BOLIVARIANO</t>
  </si>
  <si>
    <t>TRUST FIDUCIARIA</t>
  </si>
  <si>
    <t>MORGAN &amp; MORGAN</t>
  </si>
  <si>
    <t>CTH</t>
  </si>
  <si>
    <t>UNION AFPV</t>
  </si>
  <si>
    <t>FODEVASA</t>
  </si>
  <si>
    <t>FINVERFONDOS</t>
  </si>
  <si>
    <t>STCAF</t>
  </si>
  <si>
    <t>ANALYTICAFUNDS</t>
  </si>
  <si>
    <t>INTEGRASA</t>
  </si>
  <si>
    <t>ADMUNIFONDOS</t>
  </si>
  <si>
    <t>Inmobiliario</t>
  </si>
  <si>
    <t>ENCARGOS FIDUCIARIOS NO INSCRITOS</t>
  </si>
  <si>
    <t>PATRIMONIO DE NEGOCIOS FIDUCIARIOS</t>
  </si>
  <si>
    <t>PATRIMONIO</t>
  </si>
  <si>
    <t>GASTOS DE PERSONAL</t>
  </si>
  <si>
    <t>GASTOS OPERACIONALES</t>
  </si>
  <si>
    <t>COMISIONES GANADAS</t>
  </si>
  <si>
    <t>ADMINISTRADORAS DE FONDOS Y FIDEICOMISOS AFILIADOS A LA AAFFE</t>
  </si>
  <si>
    <t>Información en base de la proporcionada por la Superintendencia de Compañías del Ecuador. Elaboración: AAFFE</t>
  </si>
  <si>
    <t>ADMINISTRADORAS DE FONDOS Y FIDEICOMISOS NO AFILIADAS A LA AAFFE</t>
  </si>
  <si>
    <t>SUBTOTAL AFILIADAS A LA AAFFE</t>
  </si>
  <si>
    <t>SUBTOTAL NO AFILIADAS</t>
  </si>
  <si>
    <t>SUBTOTAL AFILIADOS A LA AAFFE</t>
  </si>
  <si>
    <t>SUBTOTAL NO AFILIADOS</t>
  </si>
  <si>
    <t>SUBTOTAL AFILIADOS</t>
  </si>
  <si>
    <t>No Inscritos</t>
  </si>
  <si>
    <t>Inscritos</t>
  </si>
  <si>
    <t>Valor</t>
  </si>
  <si>
    <t>FIDEICOMISOS  ADMINISTRADOS</t>
  </si>
  <si>
    <t>FONDOS PICHINCHA</t>
  </si>
  <si>
    <t>Valores en US $</t>
  </si>
  <si>
    <t>Valor US $</t>
  </si>
  <si>
    <t>PREVIFONDOS</t>
  </si>
  <si>
    <t>EUROASSETS</t>
  </si>
  <si>
    <t>FIDES TRUST</t>
  </si>
  <si>
    <t>FIDEICOMISOS  INMOBILIARIOS</t>
  </si>
  <si>
    <t>ENCARGOS FIDUCIARIOS</t>
  </si>
  <si>
    <t>FONDOS ADMINISTRADOS</t>
  </si>
  <si>
    <t>FONDOSPICHINCHA</t>
  </si>
  <si>
    <t xml:space="preserve">FIDES TRUST </t>
  </si>
  <si>
    <t>TITULARIZACIONES</t>
  </si>
  <si>
    <t>TITULARIZACION</t>
  </si>
  <si>
    <t>FIDE TRUST</t>
  </si>
  <si>
    <t>INVIDEPRO</t>
  </si>
  <si>
    <t>LATIN TRUST</t>
  </si>
  <si>
    <t>UNIFIDA</t>
  </si>
  <si>
    <t>GASTOS ADMINISTRATIVOS</t>
  </si>
  <si>
    <t>LATINTRUST</t>
  </si>
  <si>
    <t>PATRIMONIO DE FONDOS DE INVERSION</t>
  </si>
  <si>
    <t>FIDUNEGOCIOS</t>
  </si>
  <si>
    <t>FIDUECUADOR</t>
  </si>
  <si>
    <t>NCF GROUP</t>
  </si>
  <si>
    <t>ZION</t>
  </si>
  <si>
    <t>AMAZONAS MANAGEMENT</t>
  </si>
  <si>
    <t>AGOSTO DEL 2011</t>
  </si>
  <si>
    <t xml:space="preserve">SUBTOTAL </t>
  </si>
  <si>
    <t>TOTAL AFILIADAS Y NO AFILIADAS</t>
  </si>
  <si>
    <t>SUBTOTAL AFILIADAS</t>
  </si>
  <si>
    <t xml:space="preserve">FIDEICOMISOS DE GARANTÍA    </t>
  </si>
  <si>
    <t>PATRIMONIO NETO</t>
  </si>
  <si>
    <t>DICIEMBRE DEL 2011</t>
  </si>
  <si>
    <t>A DICIEMBRE 2011</t>
  </si>
  <si>
    <t>Publico</t>
  </si>
  <si>
    <t>Privado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</si>
</sst>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_ ;_ * \-#,##0_ ;_ * &quot;-&quot;??_ ;_ @_ "/>
    <numFmt numFmtId="181" formatCode="0.0"/>
    <numFmt numFmtId="182" formatCode="0.000"/>
    <numFmt numFmtId="183" formatCode="_-* #,##0.00_-;\-* #,##0.00_-;_-* &quot;-&quot;??_-;_-@_-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F30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6">
    <xf numFmtId="0" fontId="0" fillId="0" borderId="0" xfId="0" applyAlignment="1">
      <alignment/>
    </xf>
    <xf numFmtId="180" fontId="0" fillId="0" borderId="0" xfId="48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9" fontId="0" fillId="0" borderId="0" xfId="48" applyFont="1" applyAlignment="1">
      <alignment/>
    </xf>
    <xf numFmtId="179" fontId="0" fillId="6" borderId="10" xfId="48" applyFont="1" applyFill="1" applyBorder="1" applyAlignment="1" applyProtection="1">
      <alignment/>
      <protection locked="0"/>
    </xf>
    <xf numFmtId="179" fontId="0" fillId="13" borderId="10" xfId="48" applyFont="1" applyFill="1" applyBorder="1" applyAlignment="1" applyProtection="1">
      <alignment horizontal="center"/>
      <protection locked="0"/>
    </xf>
    <xf numFmtId="179" fontId="0" fillId="8" borderId="10" xfId="48" applyFont="1" applyFill="1" applyBorder="1" applyAlignment="1" applyProtection="1">
      <alignment/>
      <protection locked="0"/>
    </xf>
    <xf numFmtId="179" fontId="0" fillId="12" borderId="10" xfId="48" applyFont="1" applyFill="1" applyBorder="1" applyAlignment="1" applyProtection="1">
      <alignment/>
      <protection locked="0"/>
    </xf>
    <xf numFmtId="179" fontId="0" fillId="13" borderId="10" xfId="48" applyFont="1" applyFill="1" applyBorder="1" applyAlignment="1" applyProtection="1">
      <alignment/>
      <protection locked="0"/>
    </xf>
    <xf numFmtId="179" fontId="0" fillId="10" borderId="10" xfId="48" applyFont="1" applyFill="1" applyBorder="1" applyAlignment="1" applyProtection="1">
      <alignment/>
      <protection locked="0"/>
    </xf>
    <xf numFmtId="179" fontId="0" fillId="8" borderId="10" xfId="48" applyFont="1" applyFill="1" applyBorder="1" applyAlignment="1" applyProtection="1">
      <alignment/>
      <protection locked="0"/>
    </xf>
    <xf numFmtId="179" fontId="0" fillId="10" borderId="11" xfId="48" applyFont="1" applyFill="1" applyBorder="1" applyAlignment="1" applyProtection="1">
      <alignment/>
      <protection locked="0"/>
    </xf>
    <xf numFmtId="179" fontId="0" fillId="12" borderId="11" xfId="48" applyFont="1" applyFill="1" applyBorder="1" applyAlignment="1" applyProtection="1">
      <alignment/>
      <protection locked="0"/>
    </xf>
    <xf numFmtId="179" fontId="0" fillId="12" borderId="11" xfId="48" applyFont="1" applyFill="1" applyBorder="1" applyAlignment="1" applyProtection="1">
      <alignment horizontal="center"/>
      <protection locked="0"/>
    </xf>
    <xf numFmtId="179" fontId="0" fillId="10" borderId="11" xfId="48" applyFont="1" applyFill="1" applyBorder="1" applyAlignment="1" applyProtection="1">
      <alignment horizontal="center"/>
      <protection locked="0"/>
    </xf>
    <xf numFmtId="179" fontId="4" fillId="33" borderId="10" xfId="48" applyFont="1" applyFill="1" applyBorder="1" applyAlignment="1">
      <alignment/>
    </xf>
    <xf numFmtId="179" fontId="0" fillId="8" borderId="10" xfId="48" applyFont="1" applyFill="1" applyBorder="1" applyAlignment="1" applyProtection="1">
      <alignment horizontal="center"/>
      <protection locked="0"/>
    </xf>
    <xf numFmtId="179" fontId="4" fillId="34" borderId="10" xfId="48" applyFont="1" applyFill="1" applyBorder="1" applyAlignment="1">
      <alignment/>
    </xf>
    <xf numFmtId="179" fontId="0" fillId="6" borderId="10" xfId="48" applyFont="1" applyFill="1" applyBorder="1" applyAlignment="1" applyProtection="1">
      <alignment horizontal="center"/>
      <protection locked="0"/>
    </xf>
    <xf numFmtId="179" fontId="0" fillId="12" borderId="10" xfId="48" applyFont="1" applyFill="1" applyBorder="1" applyAlignment="1" applyProtection="1">
      <alignment/>
      <protection locked="0"/>
    </xf>
    <xf numFmtId="179" fontId="4" fillId="35" borderId="10" xfId="48" applyFont="1" applyFill="1" applyBorder="1" applyAlignment="1">
      <alignment/>
    </xf>
    <xf numFmtId="179" fontId="0" fillId="13" borderId="11" xfId="48" applyFont="1" applyFill="1" applyBorder="1" applyAlignment="1" applyProtection="1">
      <alignment/>
      <protection locked="0"/>
    </xf>
    <xf numFmtId="179" fontId="0" fillId="13" borderId="11" xfId="48" applyFont="1" applyFill="1" applyBorder="1" applyAlignment="1" applyProtection="1">
      <alignment horizontal="center"/>
      <protection locked="0"/>
    </xf>
    <xf numFmtId="179" fontId="0" fillId="8" borderId="10" xfId="48" applyFont="1" applyFill="1" applyBorder="1" applyAlignment="1" applyProtection="1">
      <alignment horizontal="center"/>
      <protection locked="0"/>
    </xf>
    <xf numFmtId="179" fontId="4" fillId="36" borderId="10" xfId="48" applyFont="1" applyFill="1" applyBorder="1" applyAlignment="1">
      <alignment/>
    </xf>
    <xf numFmtId="179" fontId="0" fillId="10" borderId="10" xfId="48" applyFont="1" applyFill="1" applyBorder="1" applyAlignment="1" applyProtection="1">
      <alignment horizontal="center"/>
      <protection locked="0"/>
    </xf>
    <xf numFmtId="179" fontId="0" fillId="12" borderId="10" xfId="48" applyFont="1" applyFill="1" applyBorder="1" applyAlignment="1" applyProtection="1">
      <alignment horizontal="center"/>
      <protection locked="0"/>
    </xf>
    <xf numFmtId="179" fontId="0" fillId="16" borderId="10" xfId="48" applyFont="1" applyFill="1" applyBorder="1" applyAlignment="1">
      <alignment/>
    </xf>
    <xf numFmtId="179" fontId="0" fillId="14" borderId="10" xfId="48" applyFont="1" applyFill="1" applyBorder="1" applyAlignment="1">
      <alignment/>
    </xf>
    <xf numFmtId="179" fontId="0" fillId="8" borderId="10" xfId="48" applyFont="1" applyFill="1" applyBorder="1" applyAlignment="1">
      <alignment horizontal="center"/>
    </xf>
    <xf numFmtId="179" fontId="0" fillId="12" borderId="10" xfId="48" applyFont="1" applyFill="1" applyBorder="1" applyAlignment="1">
      <alignment/>
    </xf>
    <xf numFmtId="179" fontId="0" fillId="14" borderId="10" xfId="48" applyFont="1" applyFill="1" applyBorder="1" applyAlignment="1">
      <alignment horizontal="center"/>
    </xf>
    <xf numFmtId="0" fontId="0" fillId="0" borderId="0" xfId="0" applyFont="1" applyAlignment="1">
      <alignment/>
    </xf>
    <xf numFmtId="179" fontId="0" fillId="10" borderId="10" xfId="48" applyFont="1" applyFill="1" applyBorder="1" applyAlignment="1" applyProtection="1">
      <alignment/>
      <protection locked="0"/>
    </xf>
    <xf numFmtId="179" fontId="0" fillId="10" borderId="10" xfId="48" applyFont="1" applyFill="1" applyBorder="1" applyAlignment="1" applyProtection="1">
      <alignment horizontal="center"/>
      <protection locked="0"/>
    </xf>
    <xf numFmtId="179" fontId="0" fillId="16" borderId="10" xfId="48" applyFont="1" applyFill="1" applyBorder="1" applyAlignment="1" applyProtection="1">
      <alignment/>
      <protection locked="0"/>
    </xf>
    <xf numFmtId="179" fontId="0" fillId="4" borderId="10" xfId="48" applyFont="1" applyFill="1" applyBorder="1" applyAlignment="1" applyProtection="1">
      <alignment/>
      <protection locked="0"/>
    </xf>
    <xf numFmtId="179" fontId="0" fillId="4" borderId="10" xfId="48" applyFont="1" applyFill="1" applyBorder="1" applyAlignment="1">
      <alignment/>
    </xf>
    <xf numFmtId="179" fontId="0" fillId="10" borderId="10" xfId="48" applyFont="1" applyFill="1" applyBorder="1" applyAlignment="1">
      <alignment horizontal="center"/>
    </xf>
    <xf numFmtId="179" fontId="0" fillId="0" borderId="0" xfId="48" applyFont="1" applyAlignment="1">
      <alignment/>
    </xf>
    <xf numFmtId="179" fontId="0" fillId="18" borderId="10" xfId="48" applyFont="1" applyFill="1" applyBorder="1" applyAlignment="1" applyProtection="1">
      <alignment/>
      <protection locked="0"/>
    </xf>
    <xf numFmtId="179" fontId="0" fillId="18" borderId="10" xfId="48" applyFont="1" applyFill="1" applyBorder="1" applyAlignment="1">
      <alignment/>
    </xf>
    <xf numFmtId="179" fontId="0" fillId="2" borderId="10" xfId="48" applyFont="1" applyFill="1" applyBorder="1" applyAlignment="1" applyProtection="1">
      <alignment/>
      <protection locked="0"/>
    </xf>
    <xf numFmtId="179" fontId="0" fillId="7" borderId="10" xfId="48" applyFont="1" applyFill="1" applyBorder="1" applyAlignment="1" applyProtection="1">
      <alignment/>
      <protection locked="0"/>
    </xf>
    <xf numFmtId="179" fontId="0" fillId="6" borderId="10" xfId="48" applyFont="1" applyFill="1" applyBorder="1" applyAlignment="1">
      <alignment/>
    </xf>
    <xf numFmtId="179" fontId="0" fillId="6" borderId="10" xfId="48" applyFont="1" applyFill="1" applyBorder="1" applyAlignment="1" applyProtection="1">
      <alignment/>
      <protection locked="0"/>
    </xf>
    <xf numFmtId="179" fontId="8" fillId="10" borderId="10" xfId="48" applyFont="1" applyFill="1" applyBorder="1" applyAlignment="1" applyProtection="1">
      <alignment/>
      <protection locked="0"/>
    </xf>
    <xf numFmtId="179" fontId="8" fillId="10" borderId="10" xfId="48" applyFont="1" applyFill="1" applyBorder="1" applyAlignment="1" applyProtection="1">
      <alignment horizontal="center"/>
      <protection locked="0"/>
    </xf>
    <xf numFmtId="179" fontId="8" fillId="4" borderId="10" xfId="48" applyFont="1" applyFill="1" applyBorder="1" applyAlignment="1">
      <alignment/>
    </xf>
    <xf numFmtId="179" fontId="8" fillId="4" borderId="10" xfId="48" applyFont="1" applyFill="1" applyBorder="1" applyAlignment="1" applyProtection="1">
      <alignment/>
      <protection locked="0"/>
    </xf>
    <xf numFmtId="179" fontId="8" fillId="16" borderId="10" xfId="48" applyFont="1" applyFill="1" applyBorder="1" applyAlignment="1">
      <alignment/>
    </xf>
    <xf numFmtId="179" fontId="8" fillId="10" borderId="11" xfId="48" applyFont="1" applyFill="1" applyBorder="1" applyAlignment="1" applyProtection="1">
      <alignment/>
      <protection locked="0"/>
    </xf>
    <xf numFmtId="179" fontId="8" fillId="10" borderId="11" xfId="48" applyFont="1" applyFill="1" applyBorder="1" applyAlignment="1" applyProtection="1">
      <alignment horizontal="center"/>
      <protection locked="0"/>
    </xf>
    <xf numFmtId="179" fontId="9" fillId="35" borderId="10" xfId="48" applyFont="1" applyFill="1" applyBorder="1" applyAlignment="1">
      <alignment/>
    </xf>
    <xf numFmtId="179" fontId="8" fillId="2" borderId="10" xfId="48" applyFont="1" applyFill="1" applyBorder="1" applyAlignment="1" applyProtection="1">
      <alignment/>
      <protection locked="0"/>
    </xf>
    <xf numFmtId="179" fontId="8" fillId="2" borderId="10" xfId="48" applyFont="1" applyFill="1" applyBorder="1" applyAlignment="1" applyProtection="1">
      <alignment horizontal="center"/>
      <protection locked="0"/>
    </xf>
    <xf numFmtId="179" fontId="8" fillId="13" borderId="10" xfId="48" applyFont="1" applyFill="1" applyBorder="1" applyAlignment="1">
      <alignment horizontal="center"/>
    </xf>
    <xf numFmtId="179" fontId="8" fillId="7" borderId="10" xfId="48" applyFont="1" applyFill="1" applyBorder="1" applyAlignment="1">
      <alignment/>
    </xf>
    <xf numFmtId="179" fontId="8" fillId="7" borderId="10" xfId="48" applyFont="1" applyFill="1" applyBorder="1" applyAlignment="1" applyProtection="1">
      <alignment/>
      <protection locked="0"/>
    </xf>
    <xf numFmtId="179" fontId="8" fillId="6" borderId="10" xfId="48" applyFont="1" applyFill="1" applyBorder="1" applyAlignment="1">
      <alignment/>
    </xf>
    <xf numFmtId="179" fontId="8" fillId="6" borderId="10" xfId="48" applyFont="1" applyFill="1" applyBorder="1" applyAlignment="1" applyProtection="1">
      <alignment/>
      <protection locked="0"/>
    </xf>
    <xf numFmtId="179" fontId="8" fillId="13" borderId="12" xfId="48" applyFont="1" applyFill="1" applyBorder="1" applyAlignment="1">
      <alignment horizontal="center"/>
    </xf>
    <xf numFmtId="179" fontId="8" fillId="0" borderId="0" xfId="48" applyFont="1" applyAlignment="1">
      <alignment/>
    </xf>
    <xf numFmtId="179" fontId="9" fillId="34" borderId="10" xfId="48" applyFont="1" applyFill="1" applyBorder="1" applyAlignment="1">
      <alignment/>
    </xf>
    <xf numFmtId="179" fontId="8" fillId="35" borderId="12" xfId="48" applyFont="1" applyFill="1" applyBorder="1" applyAlignment="1">
      <alignment horizontal="center"/>
    </xf>
    <xf numFmtId="179" fontId="8" fillId="12" borderId="10" xfId="48" applyFont="1" applyFill="1" applyBorder="1" applyAlignment="1" applyProtection="1">
      <alignment/>
      <protection locked="0"/>
    </xf>
    <xf numFmtId="179" fontId="8" fillId="12" borderId="10" xfId="48" applyFont="1" applyFill="1" applyBorder="1" applyAlignment="1">
      <alignment/>
    </xf>
    <xf numFmtId="179" fontId="8" fillId="8" borderId="10" xfId="48" applyFont="1" applyFill="1" applyBorder="1" applyAlignment="1">
      <alignment/>
    </xf>
    <xf numFmtId="179" fontId="8" fillId="8" borderId="10" xfId="48" applyFont="1" applyFill="1" applyBorder="1" applyAlignment="1" applyProtection="1">
      <alignment/>
      <protection locked="0"/>
    </xf>
    <xf numFmtId="179" fontId="8" fillId="16" borderId="10" xfId="48" applyFont="1" applyFill="1" applyBorder="1" applyAlignment="1" applyProtection="1">
      <alignment/>
      <protection locked="0"/>
    </xf>
    <xf numFmtId="179" fontId="8" fillId="16" borderId="10" xfId="48" applyFont="1" applyFill="1" applyBorder="1" applyAlignment="1">
      <alignment horizontal="center"/>
    </xf>
    <xf numFmtId="179" fontId="8" fillId="4" borderId="10" xfId="48" applyFont="1" applyFill="1" applyBorder="1" applyAlignment="1">
      <alignment horizontal="center"/>
    </xf>
    <xf numFmtId="179" fontId="8" fillId="12" borderId="10" xfId="48" applyFont="1" applyFill="1" applyBorder="1" applyAlignment="1" applyProtection="1">
      <alignment horizontal="center"/>
      <protection locked="0"/>
    </xf>
    <xf numFmtId="179" fontId="8" fillId="6" borderId="10" xfId="48" applyFont="1" applyFill="1" applyBorder="1" applyAlignment="1" applyProtection="1">
      <alignment horizontal="center"/>
      <protection locked="0"/>
    </xf>
    <xf numFmtId="179" fontId="9" fillId="37" borderId="12" xfId="48" applyFont="1" applyFill="1" applyBorder="1" applyAlignment="1">
      <alignment/>
    </xf>
    <xf numFmtId="179" fontId="9" fillId="18" borderId="10" xfId="48" applyFont="1" applyFill="1" applyBorder="1" applyAlignment="1">
      <alignment/>
    </xf>
    <xf numFmtId="179" fontId="0" fillId="18" borderId="10" xfId="48" applyFont="1" applyFill="1" applyBorder="1" applyAlignment="1" applyProtection="1">
      <alignment horizontal="center"/>
      <protection locked="0"/>
    </xf>
    <xf numFmtId="179" fontId="0" fillId="35" borderId="10" xfId="48" applyFont="1" applyFill="1" applyBorder="1" applyAlignment="1">
      <alignment/>
    </xf>
    <xf numFmtId="179" fontId="0" fillId="8" borderId="10" xfId="48" applyFont="1" applyFill="1" applyBorder="1" applyAlignment="1">
      <alignment/>
    </xf>
    <xf numFmtId="179" fontId="0" fillId="18" borderId="10" xfId="48" applyFont="1" applyFill="1" applyBorder="1" applyAlignment="1">
      <alignment horizontal="center"/>
    </xf>
    <xf numFmtId="179" fontId="0" fillId="18" borderId="11" xfId="48" applyFont="1" applyFill="1" applyBorder="1" applyAlignment="1" applyProtection="1">
      <alignment/>
      <protection locked="0"/>
    </xf>
    <xf numFmtId="179" fontId="0" fillId="18" borderId="11" xfId="48" applyFont="1" applyFill="1" applyBorder="1" applyAlignment="1">
      <alignment horizontal="center"/>
    </xf>
    <xf numFmtId="179" fontId="0" fillId="7" borderId="10" xfId="48" applyFont="1" applyFill="1" applyBorder="1" applyAlignment="1" applyProtection="1">
      <alignment horizontal="center"/>
      <protection locked="0"/>
    </xf>
    <xf numFmtId="179" fontId="0" fillId="9" borderId="10" xfId="48" applyFont="1" applyFill="1" applyBorder="1" applyAlignment="1" applyProtection="1">
      <alignment/>
      <protection locked="0"/>
    </xf>
    <xf numFmtId="179" fontId="0" fillId="3" borderId="10" xfId="48" applyFont="1" applyFill="1" applyBorder="1" applyAlignment="1">
      <alignment/>
    </xf>
    <xf numFmtId="179" fontId="0" fillId="7" borderId="10" xfId="48" applyFont="1" applyFill="1" applyBorder="1" applyAlignment="1">
      <alignment horizontal="center"/>
    </xf>
    <xf numFmtId="179" fontId="0" fillId="3" borderId="10" xfId="48" applyFont="1" applyFill="1" applyBorder="1" applyAlignment="1" applyProtection="1">
      <alignment/>
      <protection locked="0"/>
    </xf>
    <xf numFmtId="179" fontId="0" fillId="35" borderId="10" xfId="48" applyFont="1" applyFill="1" applyBorder="1" applyAlignment="1">
      <alignment horizontal="center"/>
    </xf>
    <xf numFmtId="179" fontId="4" fillId="16" borderId="10" xfId="48" applyFont="1" applyFill="1" applyBorder="1" applyAlignment="1">
      <alignment horizontal="center"/>
    </xf>
    <xf numFmtId="179" fontId="47" fillId="16" borderId="10" xfId="48" applyFont="1" applyFill="1" applyBorder="1" applyAlignment="1" applyProtection="1">
      <alignment/>
      <protection locked="0"/>
    </xf>
    <xf numFmtId="179" fontId="0" fillId="38" borderId="10" xfId="48" applyFont="1" applyFill="1" applyBorder="1" applyAlignment="1">
      <alignment horizontal="center"/>
    </xf>
    <xf numFmtId="179" fontId="47" fillId="18" borderId="10" xfId="48" applyFont="1" applyFill="1" applyBorder="1" applyAlignment="1" applyProtection="1">
      <alignment/>
      <protection locked="0"/>
    </xf>
    <xf numFmtId="179" fontId="0" fillId="38" borderId="10" xfId="48" applyFont="1" applyFill="1" applyBorder="1" applyAlignment="1" applyProtection="1">
      <alignment horizontal="center"/>
      <protection locked="0"/>
    </xf>
    <xf numFmtId="179" fontId="48" fillId="16" borderId="10" xfId="48" applyFont="1" applyFill="1" applyBorder="1" applyAlignment="1" applyProtection="1">
      <alignment/>
      <protection locked="0"/>
    </xf>
    <xf numFmtId="179" fontId="47" fillId="14" borderId="10" xfId="48" applyFont="1" applyFill="1" applyBorder="1" applyAlignment="1" applyProtection="1">
      <alignment/>
      <protection locked="0"/>
    </xf>
    <xf numFmtId="179" fontId="47" fillId="12" borderId="10" xfId="48" applyFont="1" applyFill="1" applyBorder="1" applyAlignment="1" applyProtection="1">
      <alignment/>
      <protection locked="0"/>
    </xf>
    <xf numFmtId="179" fontId="0" fillId="14" borderId="10" xfId="48" applyFont="1" applyFill="1" applyBorder="1" applyAlignment="1" applyProtection="1">
      <alignment/>
      <protection locked="0"/>
    </xf>
    <xf numFmtId="179" fontId="0" fillId="0" borderId="0" xfId="48" applyFont="1" applyAlignment="1">
      <alignment horizontal="center"/>
    </xf>
    <xf numFmtId="179" fontId="0" fillId="12" borderId="10" xfId="48" applyFont="1" applyFill="1" applyBorder="1" applyAlignment="1">
      <alignment horizontal="center"/>
    </xf>
    <xf numFmtId="179" fontId="4" fillId="37" borderId="10" xfId="48" applyFont="1" applyFill="1" applyBorder="1" applyAlignment="1" applyProtection="1">
      <alignment/>
      <protection locked="0"/>
    </xf>
    <xf numFmtId="179" fontId="0" fillId="0" borderId="0" xfId="48" applyFont="1" applyFill="1" applyAlignment="1">
      <alignment/>
    </xf>
    <xf numFmtId="179" fontId="4" fillId="33" borderId="10" xfId="48" applyFont="1" applyFill="1" applyBorder="1" applyAlignment="1" applyProtection="1">
      <alignment/>
      <protection locked="0"/>
    </xf>
    <xf numFmtId="179" fontId="4" fillId="0" borderId="0" xfId="48" applyFont="1" applyFill="1" applyBorder="1" applyAlignment="1">
      <alignment/>
    </xf>
    <xf numFmtId="179" fontId="7" fillId="0" borderId="10" xfId="48" applyFont="1" applyFill="1" applyBorder="1" applyAlignment="1">
      <alignment/>
    </xf>
    <xf numFmtId="179" fontId="9" fillId="0" borderId="0" xfId="48" applyFont="1" applyAlignment="1">
      <alignment/>
    </xf>
    <xf numFmtId="179" fontId="9" fillId="0" borderId="10" xfId="48" applyFont="1" applyBorder="1" applyAlignment="1">
      <alignment horizontal="center"/>
    </xf>
    <xf numFmtId="179" fontId="48" fillId="4" borderId="10" xfId="48" applyFont="1" applyFill="1" applyBorder="1" applyAlignment="1" applyProtection="1">
      <alignment/>
      <protection locked="0"/>
    </xf>
    <xf numFmtId="179" fontId="48" fillId="12" borderId="10" xfId="48" applyFont="1" applyFill="1" applyBorder="1" applyAlignment="1" applyProtection="1">
      <alignment/>
      <protection locked="0"/>
    </xf>
    <xf numFmtId="179" fontId="48" fillId="6" borderId="10" xfId="48" applyFont="1" applyFill="1" applyBorder="1" applyAlignment="1" applyProtection="1">
      <alignment/>
      <protection locked="0"/>
    </xf>
    <xf numFmtId="179" fontId="48" fillId="8" borderId="10" xfId="48" applyFont="1" applyFill="1" applyBorder="1" applyAlignment="1" applyProtection="1">
      <alignment/>
      <protection locked="0"/>
    </xf>
    <xf numFmtId="179" fontId="9" fillId="37" borderId="10" xfId="48" applyFont="1" applyFill="1" applyBorder="1" applyAlignment="1" applyProtection="1">
      <alignment/>
      <protection locked="0"/>
    </xf>
    <xf numFmtId="179" fontId="9" fillId="34" borderId="10" xfId="48" applyFont="1" applyFill="1" applyBorder="1" applyAlignment="1" applyProtection="1">
      <alignment/>
      <protection locked="0"/>
    </xf>
    <xf numFmtId="179" fontId="9" fillId="0" borderId="0" xfId="48" applyFont="1" applyFill="1" applyAlignment="1">
      <alignment/>
    </xf>
    <xf numFmtId="179" fontId="9" fillId="0" borderId="0" xfId="48" applyFont="1" applyBorder="1" applyAlignment="1">
      <alignment/>
    </xf>
    <xf numFmtId="179" fontId="4" fillId="0" borderId="0" xfId="48" applyFont="1" applyAlignment="1">
      <alignment/>
    </xf>
    <xf numFmtId="179" fontId="4" fillId="0" borderId="10" xfId="48" applyFont="1" applyBorder="1" applyAlignment="1">
      <alignment horizontal="center"/>
    </xf>
    <xf numFmtId="179" fontId="47" fillId="35" borderId="10" xfId="48" applyFont="1" applyFill="1" applyBorder="1" applyAlignment="1" applyProtection="1">
      <alignment/>
      <protection locked="0"/>
    </xf>
    <xf numFmtId="179" fontId="47" fillId="8" borderId="10" xfId="48" applyFont="1" applyFill="1" applyBorder="1" applyAlignment="1" applyProtection="1">
      <alignment/>
      <protection locked="0"/>
    </xf>
    <xf numFmtId="179" fontId="0" fillId="35" borderId="10" xfId="48" applyFont="1" applyFill="1" applyBorder="1" applyAlignment="1" applyProtection="1">
      <alignment/>
      <protection locked="0"/>
    </xf>
    <xf numFmtId="179" fontId="4" fillId="36" borderId="10" xfId="48" applyFont="1" applyFill="1" applyBorder="1" applyAlignment="1" applyProtection="1">
      <alignment/>
      <protection locked="0"/>
    </xf>
    <xf numFmtId="179" fontId="4" fillId="34" borderId="10" xfId="48" applyFont="1" applyFill="1" applyBorder="1" applyAlignment="1" applyProtection="1">
      <alignment/>
      <protection locked="0"/>
    </xf>
    <xf numFmtId="179" fontId="2" fillId="0" borderId="0" xfId="48" applyFont="1" applyAlignment="1">
      <alignment/>
    </xf>
    <xf numFmtId="179" fontId="0" fillId="0" borderId="0" xfId="48" applyFont="1" applyFill="1" applyBorder="1" applyAlignment="1">
      <alignment/>
    </xf>
    <xf numFmtId="179" fontId="0" fillId="0" borderId="0" xfId="48" applyFont="1" applyFill="1" applyBorder="1" applyAlignment="1" applyProtection="1">
      <alignment/>
      <protection locked="0"/>
    </xf>
    <xf numFmtId="179" fontId="4" fillId="0" borderId="0" xfId="48" applyFont="1" applyBorder="1" applyAlignment="1">
      <alignment/>
    </xf>
    <xf numFmtId="179" fontId="4" fillId="37" borderId="13" xfId="48" applyFont="1" applyFill="1" applyBorder="1" applyAlignment="1" applyProtection="1">
      <alignment/>
      <protection locked="0"/>
    </xf>
    <xf numFmtId="179" fontId="4" fillId="37" borderId="13" xfId="48" applyFont="1" applyFill="1" applyBorder="1" applyAlignment="1">
      <alignment/>
    </xf>
    <xf numFmtId="179" fontId="0" fillId="37" borderId="10" xfId="48" applyFont="1" applyFill="1" applyBorder="1" applyAlignment="1" applyProtection="1">
      <alignment/>
      <protection locked="0"/>
    </xf>
    <xf numFmtId="179" fontId="0" fillId="38" borderId="10" xfId="48" applyFont="1" applyFill="1" applyBorder="1" applyAlignment="1">
      <alignment/>
    </xf>
    <xf numFmtId="179" fontId="0" fillId="38" borderId="10" xfId="48" applyFont="1" applyFill="1" applyBorder="1" applyAlignment="1" applyProtection="1">
      <alignment/>
      <protection locked="0"/>
    </xf>
    <xf numFmtId="179" fontId="0" fillId="12" borderId="10" xfId="48" applyFont="1" applyFill="1" applyBorder="1" applyAlignment="1" applyProtection="1">
      <alignment horizontal="center"/>
      <protection locked="0"/>
    </xf>
    <xf numFmtId="179" fontId="47" fillId="38" borderId="10" xfId="48" applyFont="1" applyFill="1" applyBorder="1" applyAlignment="1" applyProtection="1">
      <alignment/>
      <protection locked="0"/>
    </xf>
    <xf numFmtId="179" fontId="0" fillId="38" borderId="10" xfId="48" applyFont="1" applyFill="1" applyBorder="1" applyAlignment="1" applyProtection="1">
      <alignment/>
      <protection locked="0"/>
    </xf>
    <xf numFmtId="179" fontId="0" fillId="13" borderId="10" xfId="48" applyFont="1" applyFill="1" applyBorder="1" applyAlignment="1" applyProtection="1">
      <alignment/>
      <protection locked="0"/>
    </xf>
    <xf numFmtId="179" fontId="0" fillId="13" borderId="10" xfId="48" applyFont="1" applyFill="1" applyBorder="1" applyAlignment="1" applyProtection="1">
      <alignment horizontal="center"/>
      <protection locked="0"/>
    </xf>
    <xf numFmtId="179" fontId="0" fillId="9" borderId="10" xfId="48" applyFont="1" applyFill="1" applyBorder="1" applyAlignment="1">
      <alignment/>
    </xf>
    <xf numFmtId="179" fontId="47" fillId="9" borderId="10" xfId="48" applyFont="1" applyFill="1" applyBorder="1" applyAlignment="1" applyProtection="1">
      <alignment/>
      <protection locked="0"/>
    </xf>
    <xf numFmtId="179" fontId="0" fillId="33" borderId="10" xfId="48" applyFont="1" applyFill="1" applyBorder="1" applyAlignment="1" applyProtection="1">
      <alignment/>
      <protection locked="0"/>
    </xf>
    <xf numFmtId="179" fontId="0" fillId="0" borderId="0" xfId="48" applyFont="1" applyAlignment="1">
      <alignment/>
    </xf>
    <xf numFmtId="179" fontId="4" fillId="12" borderId="10" xfId="48" applyFont="1" applyFill="1" applyBorder="1" applyAlignment="1">
      <alignment/>
    </xf>
    <xf numFmtId="179" fontId="4" fillId="14" borderId="10" xfId="48" applyFont="1" applyFill="1" applyBorder="1" applyAlignment="1">
      <alignment/>
    </xf>
    <xf numFmtId="179" fontId="0" fillId="14" borderId="10" xfId="48" applyFont="1" applyFill="1" applyBorder="1" applyAlignment="1">
      <alignment/>
    </xf>
    <xf numFmtId="179" fontId="0" fillId="16" borderId="10" xfId="48" applyFont="1" applyFill="1" applyBorder="1" applyAlignment="1">
      <alignment horizontal="center"/>
    </xf>
    <xf numFmtId="179" fontId="0" fillId="4" borderId="10" xfId="48" applyFont="1" applyFill="1" applyBorder="1" applyAlignment="1">
      <alignment horizontal="center"/>
    </xf>
    <xf numFmtId="179" fontId="0" fillId="37" borderId="13" xfId="48" applyFont="1" applyFill="1" applyBorder="1" applyAlignment="1" applyProtection="1">
      <alignment/>
      <protection locked="0"/>
    </xf>
    <xf numFmtId="179" fontId="0" fillId="2" borderId="10" xfId="48" applyFont="1" applyFill="1" applyBorder="1" applyAlignment="1">
      <alignment/>
    </xf>
    <xf numFmtId="179" fontId="47" fillId="2" borderId="10" xfId="48" applyFont="1" applyFill="1" applyBorder="1" applyAlignment="1" applyProtection="1">
      <alignment/>
      <protection locked="0"/>
    </xf>
    <xf numFmtId="179" fontId="0" fillId="9" borderId="10" xfId="48" applyFont="1" applyFill="1" applyBorder="1" applyAlignment="1">
      <alignment horizontal="center"/>
    </xf>
    <xf numFmtId="179" fontId="47" fillId="6" borderId="10" xfId="48" applyFont="1" applyFill="1" applyBorder="1" applyAlignment="1" applyProtection="1">
      <alignment/>
      <protection locked="0"/>
    </xf>
    <xf numFmtId="179" fontId="0" fillId="33" borderId="10" xfId="48" applyFont="1" applyFill="1" applyBorder="1" applyAlignment="1" applyProtection="1">
      <alignment/>
      <protection locked="0"/>
    </xf>
    <xf numFmtId="179" fontId="47" fillId="4" borderId="10" xfId="48" applyFont="1" applyFill="1" applyBorder="1" applyAlignment="1" applyProtection="1">
      <alignment/>
      <protection locked="0"/>
    </xf>
    <xf numFmtId="179" fontId="0" fillId="6" borderId="10" xfId="48" applyFont="1" applyFill="1" applyBorder="1" applyAlignment="1" applyProtection="1">
      <alignment/>
      <protection locked="0"/>
    </xf>
    <xf numFmtId="179" fontId="0" fillId="6" borderId="10" xfId="48" applyFont="1" applyFill="1" applyBorder="1" applyAlignment="1">
      <alignment/>
    </xf>
    <xf numFmtId="179" fontId="49" fillId="6" borderId="10" xfId="48" applyFont="1" applyFill="1" applyBorder="1" applyAlignment="1" applyProtection="1">
      <alignment/>
      <protection locked="0"/>
    </xf>
    <xf numFmtId="179" fontId="0" fillId="6" borderId="10" xfId="48" applyFont="1" applyFill="1" applyBorder="1" applyAlignment="1">
      <alignment horizontal="center"/>
    </xf>
    <xf numFmtId="179" fontId="0" fillId="6" borderId="10" xfId="48" applyFont="1" applyFill="1" applyBorder="1" applyAlignment="1" applyProtection="1">
      <alignment horizontal="center"/>
      <protection locked="0"/>
    </xf>
    <xf numFmtId="179" fontId="0" fillId="6" borderId="10" xfId="48" applyFont="1" applyFill="1" applyBorder="1" applyAlignment="1" applyProtection="1">
      <alignment/>
      <protection locked="0"/>
    </xf>
    <xf numFmtId="179" fontId="4" fillId="12" borderId="10" xfId="48" applyFont="1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0" fontId="0" fillId="39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179" fontId="0" fillId="39" borderId="14" xfId="48" applyFont="1" applyFill="1" applyBorder="1" applyAlignment="1" applyProtection="1">
      <alignment horizontal="center"/>
      <protection locked="0"/>
    </xf>
    <xf numFmtId="179" fontId="0" fillId="39" borderId="15" xfId="48" applyFont="1" applyFill="1" applyBorder="1" applyAlignment="1" applyProtection="1">
      <alignment horizontal="center"/>
      <protection locked="0"/>
    </xf>
    <xf numFmtId="179" fontId="0" fillId="39" borderId="12" xfId="48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79" fontId="0" fillId="0" borderId="0" xfId="48" applyFont="1" applyAlignment="1">
      <alignment horizontal="left"/>
    </xf>
    <xf numFmtId="0" fontId="8" fillId="39" borderId="10" xfId="0" applyFont="1" applyFill="1" applyBorder="1" applyAlignment="1">
      <alignment horizontal="center"/>
    </xf>
    <xf numFmtId="179" fontId="8" fillId="39" borderId="10" xfId="48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79" fontId="8" fillId="0" borderId="0" xfId="48" applyFont="1" applyAlignment="1">
      <alignment horizontal="left"/>
    </xf>
    <xf numFmtId="179" fontId="0" fillId="18" borderId="10" xfId="48" applyFont="1" applyFill="1" applyBorder="1" applyAlignment="1" applyProtection="1">
      <alignment horizontal="center"/>
      <protection locked="0"/>
    </xf>
    <xf numFmtId="179" fontId="0" fillId="18" borderId="10" xfId="48" applyFont="1" applyFill="1" applyBorder="1" applyAlignment="1">
      <alignment horizontal="center"/>
    </xf>
    <xf numFmtId="0" fontId="0" fillId="0" borderId="0" xfId="0" applyAlignment="1">
      <alignment horizontal="left"/>
    </xf>
    <xf numFmtId="179" fontId="2" fillId="0" borderId="0" xfId="48" applyFont="1" applyAlignment="1">
      <alignment horizontal="center"/>
    </xf>
    <xf numFmtId="179" fontId="0" fillId="39" borderId="14" xfId="48" applyFont="1" applyFill="1" applyBorder="1" applyAlignment="1">
      <alignment horizontal="center"/>
    </xf>
    <xf numFmtId="179" fontId="0" fillId="39" borderId="15" xfId="48" applyFont="1" applyFill="1" applyBorder="1" applyAlignment="1">
      <alignment horizontal="center"/>
    </xf>
    <xf numFmtId="179" fontId="0" fillId="39" borderId="12" xfId="48" applyFont="1" applyFill="1" applyBorder="1" applyAlignment="1">
      <alignment horizontal="center"/>
    </xf>
    <xf numFmtId="179" fontId="0" fillId="7" borderId="14" xfId="48" applyFont="1" applyFill="1" applyBorder="1" applyAlignment="1">
      <alignment horizontal="center"/>
    </xf>
    <xf numFmtId="179" fontId="0" fillId="7" borderId="15" xfId="48" applyFont="1" applyFill="1" applyBorder="1" applyAlignment="1">
      <alignment horizontal="center"/>
    </xf>
    <xf numFmtId="179" fontId="0" fillId="7" borderId="12" xfId="48" applyFont="1" applyFill="1" applyBorder="1" applyAlignment="1">
      <alignment horizontal="center"/>
    </xf>
    <xf numFmtId="179" fontId="0" fillId="0" borderId="0" xfId="48" applyFont="1" applyAlignment="1">
      <alignment horizontal="center"/>
    </xf>
    <xf numFmtId="179" fontId="0" fillId="39" borderId="14" xfId="48" applyFont="1" applyFill="1" applyBorder="1" applyAlignment="1">
      <alignment horizontal="center"/>
    </xf>
    <xf numFmtId="179" fontId="0" fillId="39" borderId="15" xfId="48" applyFont="1" applyFill="1" applyBorder="1" applyAlignment="1">
      <alignment horizontal="center"/>
    </xf>
    <xf numFmtId="179" fontId="0" fillId="39" borderId="12" xfId="48" applyFont="1" applyFill="1" applyBorder="1" applyAlignment="1">
      <alignment horizontal="center"/>
    </xf>
    <xf numFmtId="179" fontId="0" fillId="39" borderId="14" xfId="48" applyFont="1" applyFill="1" applyBorder="1" applyAlignment="1" applyProtection="1">
      <alignment horizontal="center"/>
      <protection locked="0"/>
    </xf>
    <xf numFmtId="179" fontId="0" fillId="39" borderId="15" xfId="48" applyFont="1" applyFill="1" applyBorder="1" applyAlignment="1" applyProtection="1">
      <alignment horizontal="center"/>
      <protection locked="0"/>
    </xf>
    <xf numFmtId="179" fontId="0" fillId="39" borderId="12" xfId="48" applyFont="1" applyFill="1" applyBorder="1" applyAlignment="1" applyProtection="1">
      <alignment horizontal="center"/>
      <protection locked="0"/>
    </xf>
    <xf numFmtId="179" fontId="0" fillId="39" borderId="10" xfId="48" applyFont="1" applyFill="1" applyBorder="1" applyAlignment="1" applyProtection="1">
      <alignment horizontal="center"/>
      <protection locked="0"/>
    </xf>
    <xf numFmtId="179" fontId="0" fillId="39" borderId="10" xfId="48" applyFont="1" applyFill="1" applyBorder="1" applyAlignment="1">
      <alignment horizontal="center"/>
    </xf>
    <xf numFmtId="179" fontId="2" fillId="0" borderId="0" xfId="48" applyFont="1" applyAlignment="1">
      <alignment horizontal="center"/>
    </xf>
    <xf numFmtId="171" fontId="3" fillId="40" borderId="16" xfId="48" applyNumberFormat="1" applyFont="1" applyFill="1" applyBorder="1" applyAlignment="1">
      <alignment horizontal="center" vertical="center"/>
    </xf>
    <xf numFmtId="9" fontId="0" fillId="0" borderId="0" xfId="54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fiap.cl/p4_fiap/site/artic/20030512/imag/FOTO150120030512225238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66675</xdr:rowOff>
    </xdr:from>
    <xdr:to>
      <xdr:col>0</xdr:col>
      <xdr:colOff>2247900</xdr:colOff>
      <xdr:row>4</xdr:row>
      <xdr:rowOff>57150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" y="6667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1685925</xdr:colOff>
      <xdr:row>6</xdr:row>
      <xdr:rowOff>9525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161925"/>
          <a:ext cx="1600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47625</xdr:rowOff>
    </xdr:from>
    <xdr:to>
      <xdr:col>0</xdr:col>
      <xdr:colOff>1790700</xdr:colOff>
      <xdr:row>9</xdr:row>
      <xdr:rowOff>123825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857250"/>
          <a:ext cx="1600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28575</xdr:rowOff>
    </xdr:from>
    <xdr:to>
      <xdr:col>0</xdr:col>
      <xdr:colOff>2581275</xdr:colOff>
      <xdr:row>6</xdr:row>
      <xdr:rowOff>19050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352425"/>
          <a:ext cx="2495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0</xdr:rowOff>
    </xdr:from>
    <xdr:to>
      <xdr:col>0</xdr:col>
      <xdr:colOff>2066925</xdr:colOff>
      <xdr:row>6</xdr:row>
      <xdr:rowOff>85725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323850"/>
          <a:ext cx="1981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2390775</xdr:colOff>
      <xdr:row>5</xdr:row>
      <xdr:rowOff>85725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161925"/>
          <a:ext cx="2305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0</xdr:col>
      <xdr:colOff>2390775</xdr:colOff>
      <xdr:row>6</xdr:row>
      <xdr:rowOff>200025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95300"/>
          <a:ext cx="1952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1714500</xdr:colOff>
      <xdr:row>4</xdr:row>
      <xdr:rowOff>85725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0"/>
          <a:ext cx="1628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3</xdr:row>
      <xdr:rowOff>85725</xdr:rowOff>
    </xdr:from>
    <xdr:to>
      <xdr:col>0</xdr:col>
      <xdr:colOff>2514600</xdr:colOff>
      <xdr:row>7</xdr:row>
      <xdr:rowOff>28575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71500"/>
          <a:ext cx="1828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0</xdr:col>
      <xdr:colOff>2409825</xdr:colOff>
      <xdr:row>5</xdr:row>
      <xdr:rowOff>123825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161925"/>
          <a:ext cx="2314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1714500</xdr:colOff>
      <xdr:row>4</xdr:row>
      <xdr:rowOff>123825</xdr:rowOff>
    </xdr:to>
    <xdr:pic>
      <xdr:nvPicPr>
        <xdr:cNvPr id="1" name="Picture 1" descr="http://www.fiap.cl/p4_fiap/site/artic/20030512/imag/FOTO150120030512225238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9"/>
  <sheetViews>
    <sheetView zoomScalePageLayoutView="0" workbookViewId="0" topLeftCell="A25">
      <selection activeCell="E10" sqref="E10"/>
    </sheetView>
  </sheetViews>
  <sheetFormatPr defaultColWidth="11.421875" defaultRowHeight="12.75"/>
  <cols>
    <col min="1" max="1" width="72.421875" style="0" bestFit="1" customWidth="1"/>
    <col min="3" max="3" width="18.140625" style="0" customWidth="1"/>
    <col min="4" max="4" width="17.140625" style="0" customWidth="1"/>
    <col min="5" max="5" width="17.421875" style="0" customWidth="1"/>
    <col min="6" max="6" width="15.57421875" style="0" customWidth="1"/>
  </cols>
  <sheetData>
    <row r="4" spans="1:4" ht="20.25">
      <c r="A4" s="168" t="s">
        <v>75</v>
      </c>
      <c r="B4" s="168"/>
      <c r="C4" s="168"/>
      <c r="D4" s="168"/>
    </row>
    <row r="6" ht="12.75">
      <c r="A6" s="4" t="s">
        <v>35</v>
      </c>
    </row>
    <row r="7" ht="12.75">
      <c r="A7" s="4" t="s">
        <v>47</v>
      </c>
    </row>
    <row r="8" spans="1:4" ht="12.75">
      <c r="A8" s="162" t="s">
        <v>34</v>
      </c>
      <c r="B8" s="163"/>
      <c r="C8" s="163"/>
      <c r="D8" s="164"/>
    </row>
    <row r="9" spans="1:4" ht="12.75">
      <c r="A9" s="4" t="s">
        <v>77</v>
      </c>
      <c r="C9" s="5" t="s">
        <v>42</v>
      </c>
      <c r="D9" s="5" t="s">
        <v>43</v>
      </c>
    </row>
    <row r="10" spans="1:6" ht="12.75">
      <c r="A10" s="9" t="s">
        <v>55</v>
      </c>
      <c r="B10" s="19" t="s">
        <v>0</v>
      </c>
      <c r="C10" s="31">
        <v>45373772.58</v>
      </c>
      <c r="D10" s="22">
        <v>0</v>
      </c>
      <c r="E10" s="6"/>
      <c r="F10" s="6"/>
    </row>
    <row r="11" spans="1:6" ht="12.75">
      <c r="A11" s="9" t="s">
        <v>7</v>
      </c>
      <c r="B11" s="19" t="s">
        <v>0</v>
      </c>
      <c r="C11" s="97">
        <v>17805030.31</v>
      </c>
      <c r="D11" s="22">
        <v>0</v>
      </c>
      <c r="E11" s="6"/>
      <c r="F11" s="6"/>
    </row>
    <row r="12" spans="1:6" ht="12.75">
      <c r="A12" s="9" t="s">
        <v>8</v>
      </c>
      <c r="B12" s="19" t="s">
        <v>0</v>
      </c>
      <c r="C12" s="97">
        <v>1008066.34</v>
      </c>
      <c r="D12" s="22">
        <v>0</v>
      </c>
      <c r="E12" s="6"/>
      <c r="F12" s="6"/>
    </row>
    <row r="13" spans="1:6" ht="12.75">
      <c r="A13" s="9" t="s">
        <v>9</v>
      </c>
      <c r="B13" s="19" t="s">
        <v>0</v>
      </c>
      <c r="C13" s="97">
        <v>245503069.97</v>
      </c>
      <c r="D13" s="98">
        <v>6344915.81</v>
      </c>
      <c r="E13" s="6"/>
      <c r="F13" s="6"/>
    </row>
    <row r="14" spans="1:6" ht="12.75">
      <c r="A14" s="9" t="s">
        <v>11</v>
      </c>
      <c r="B14" s="32" t="s">
        <v>0</v>
      </c>
      <c r="C14" s="31">
        <v>0</v>
      </c>
      <c r="D14" s="33">
        <v>0</v>
      </c>
      <c r="E14" s="6"/>
      <c r="F14" s="6"/>
    </row>
    <row r="15" spans="1:6" ht="12.75">
      <c r="A15" s="9" t="s">
        <v>12</v>
      </c>
      <c r="B15" s="19" t="s">
        <v>0</v>
      </c>
      <c r="C15" s="31">
        <v>0</v>
      </c>
      <c r="D15" s="33">
        <v>0</v>
      </c>
      <c r="E15" s="6"/>
      <c r="F15" s="6"/>
    </row>
    <row r="16" spans="1:6" ht="12.75">
      <c r="A16" s="9" t="s">
        <v>13</v>
      </c>
      <c r="B16" s="19" t="s">
        <v>0</v>
      </c>
      <c r="C16" s="99">
        <v>359031086.69</v>
      </c>
      <c r="D16" s="22">
        <v>0</v>
      </c>
      <c r="E16" s="6"/>
      <c r="F16" s="6"/>
    </row>
    <row r="17" spans="1:6" ht="12.75">
      <c r="A17" s="9" t="s">
        <v>14</v>
      </c>
      <c r="B17" s="19" t="s">
        <v>0</v>
      </c>
      <c r="C17" s="99">
        <v>988610313.86</v>
      </c>
      <c r="D17" s="22">
        <v>11273434.05</v>
      </c>
      <c r="E17" s="6"/>
      <c r="F17" s="6"/>
    </row>
    <row r="18" spans="1:6" ht="12.75">
      <c r="A18" s="9" t="s">
        <v>15</v>
      </c>
      <c r="B18" s="19" t="s">
        <v>0</v>
      </c>
      <c r="C18" s="99">
        <v>329191384.93</v>
      </c>
      <c r="D18" s="22">
        <v>86530581</v>
      </c>
      <c r="E18" s="100"/>
      <c r="F18" s="6"/>
    </row>
    <row r="19" spans="1:6" ht="12.75">
      <c r="A19" s="9" t="s">
        <v>16</v>
      </c>
      <c r="B19" s="19" t="s">
        <v>0</v>
      </c>
      <c r="C19" s="99">
        <v>61938936.66</v>
      </c>
      <c r="D19" s="33">
        <v>0</v>
      </c>
      <c r="E19" s="6"/>
      <c r="F19" s="6"/>
    </row>
    <row r="20" spans="1:6" ht="12.75">
      <c r="A20" s="9" t="s">
        <v>17</v>
      </c>
      <c r="B20" s="19" t="s">
        <v>0</v>
      </c>
      <c r="C20" s="99">
        <v>29074155.4</v>
      </c>
      <c r="D20" s="22"/>
      <c r="E20" s="6"/>
      <c r="F20" s="6"/>
    </row>
    <row r="21" spans="1:6" ht="12.75">
      <c r="A21" s="9" t="s">
        <v>18</v>
      </c>
      <c r="B21" s="19" t="s">
        <v>0</v>
      </c>
      <c r="C21" s="99">
        <v>149378127.08</v>
      </c>
      <c r="D21" s="22">
        <v>1428.37</v>
      </c>
      <c r="E21" s="6"/>
      <c r="F21" s="6"/>
    </row>
    <row r="22" spans="1:6" ht="12.75">
      <c r="A22" s="9" t="s">
        <v>19</v>
      </c>
      <c r="B22" s="32" t="s">
        <v>0</v>
      </c>
      <c r="C22" s="31">
        <v>0</v>
      </c>
      <c r="D22" s="33">
        <v>0</v>
      </c>
      <c r="E22" s="6"/>
      <c r="F22" s="6"/>
    </row>
    <row r="23" spans="1:6" ht="12.75">
      <c r="A23" s="9" t="s">
        <v>26</v>
      </c>
      <c r="B23" s="32" t="s">
        <v>0</v>
      </c>
      <c r="C23" s="31">
        <v>0</v>
      </c>
      <c r="D23" s="33">
        <v>0</v>
      </c>
      <c r="E23" s="6"/>
      <c r="F23" s="6"/>
    </row>
    <row r="24" spans="1:6" ht="12.75">
      <c r="A24" s="9" t="s">
        <v>66</v>
      </c>
      <c r="B24" s="32" t="s">
        <v>0</v>
      </c>
      <c r="C24" s="34">
        <v>35670960.13</v>
      </c>
      <c r="D24" s="101">
        <v>0</v>
      </c>
      <c r="E24" s="6"/>
      <c r="F24" s="6"/>
    </row>
    <row r="25" spans="1:6" ht="12.75">
      <c r="A25" s="42"/>
      <c r="B25" s="42"/>
      <c r="C25" s="42"/>
      <c r="D25" s="42"/>
      <c r="E25" s="6"/>
      <c r="F25" s="6"/>
    </row>
    <row r="26" spans="1:6" ht="12.75">
      <c r="A26" s="102" t="s">
        <v>72</v>
      </c>
      <c r="B26" s="42"/>
      <c r="C26" s="23">
        <f>SUM(C10:C24)</f>
        <v>2262584903.9500003</v>
      </c>
      <c r="D26" s="23">
        <f>SUM(D10:D24)</f>
        <v>104150359.23</v>
      </c>
      <c r="E26" s="6"/>
      <c r="F26" s="6"/>
    </row>
    <row r="27" spans="1:6" ht="12.75">
      <c r="A27" s="42"/>
      <c r="B27" s="42"/>
      <c r="C27" s="42"/>
      <c r="D27" s="42"/>
      <c r="E27" s="6"/>
      <c r="F27" s="6"/>
    </row>
    <row r="28" spans="1:6" ht="12.75">
      <c r="A28" s="165" t="s">
        <v>1</v>
      </c>
      <c r="B28" s="166"/>
      <c r="C28" s="166"/>
      <c r="D28" s="167"/>
      <c r="E28" s="6"/>
      <c r="F28" s="6"/>
    </row>
    <row r="29" spans="1:6" ht="12.75">
      <c r="A29" s="42"/>
      <c r="B29" s="42"/>
      <c r="C29" s="42"/>
      <c r="D29" s="42"/>
      <c r="E29" s="6"/>
      <c r="F29" s="6"/>
    </row>
    <row r="30" spans="1:6" ht="12.75">
      <c r="A30" s="36" t="s">
        <v>20</v>
      </c>
      <c r="B30" s="37" t="s">
        <v>0</v>
      </c>
      <c r="C30" s="38">
        <v>22681953.28</v>
      </c>
      <c r="D30" s="39">
        <v>18550890.86</v>
      </c>
      <c r="E30" s="6"/>
      <c r="F30" s="6"/>
    </row>
    <row r="31" spans="1:6" ht="12.75">
      <c r="A31" s="36" t="s">
        <v>21</v>
      </c>
      <c r="B31" s="37" t="s">
        <v>0</v>
      </c>
      <c r="C31" s="38">
        <v>0</v>
      </c>
      <c r="D31" s="39">
        <v>0</v>
      </c>
      <c r="E31" s="6"/>
      <c r="F31" s="6"/>
    </row>
    <row r="32" spans="1:6" ht="12.75">
      <c r="A32" s="36" t="s">
        <v>68</v>
      </c>
      <c r="B32" s="37" t="s">
        <v>0</v>
      </c>
      <c r="C32" s="30">
        <v>0</v>
      </c>
      <c r="D32" s="40">
        <v>0</v>
      </c>
      <c r="E32" s="6"/>
      <c r="F32" s="6"/>
    </row>
    <row r="33" spans="1:6" ht="12.75">
      <c r="A33" s="36" t="s">
        <v>24</v>
      </c>
      <c r="B33" s="41" t="s">
        <v>0</v>
      </c>
      <c r="C33" s="30">
        <v>0</v>
      </c>
      <c r="D33" s="40">
        <v>0</v>
      </c>
      <c r="E33" s="6"/>
      <c r="F33" s="6"/>
    </row>
    <row r="34" spans="1:6" ht="12.75">
      <c r="A34" s="36" t="s">
        <v>10</v>
      </c>
      <c r="B34" s="37" t="s">
        <v>0</v>
      </c>
      <c r="C34" s="38">
        <v>11552237.92</v>
      </c>
      <c r="D34" s="39">
        <v>0</v>
      </c>
      <c r="E34" s="6"/>
      <c r="F34" s="6"/>
    </row>
    <row r="35" spans="1:6" ht="12.75">
      <c r="A35" s="36" t="s">
        <v>25</v>
      </c>
      <c r="B35" s="37" t="s">
        <v>0</v>
      </c>
      <c r="C35" s="38">
        <v>17898441</v>
      </c>
      <c r="D35" s="39">
        <v>0</v>
      </c>
      <c r="E35" s="6"/>
      <c r="F35" s="6"/>
    </row>
    <row r="36" spans="1:6" ht="12.75">
      <c r="A36" s="36" t="s">
        <v>69</v>
      </c>
      <c r="B36" s="41" t="s">
        <v>0</v>
      </c>
      <c r="C36" s="30">
        <v>0</v>
      </c>
      <c r="D36" s="39">
        <v>0</v>
      </c>
      <c r="E36" s="6"/>
      <c r="F36" s="6"/>
    </row>
    <row r="37" spans="1:6" ht="12.75">
      <c r="A37" s="36" t="s">
        <v>64</v>
      </c>
      <c r="B37" s="41" t="s">
        <v>0</v>
      </c>
      <c r="C37" s="92">
        <v>125535859.42</v>
      </c>
      <c r="D37" s="39">
        <v>0</v>
      </c>
      <c r="E37" s="6"/>
      <c r="F37" s="6"/>
    </row>
    <row r="38" spans="1:6" ht="12.75">
      <c r="A38" s="36" t="s">
        <v>50</v>
      </c>
      <c r="B38" s="41" t="s">
        <v>0</v>
      </c>
      <c r="C38" s="38">
        <v>0</v>
      </c>
      <c r="D38" s="39">
        <v>0</v>
      </c>
      <c r="E38" s="6"/>
      <c r="F38" s="6"/>
    </row>
    <row r="39" spans="1:6" ht="12.75">
      <c r="A39" s="36" t="s">
        <v>67</v>
      </c>
      <c r="B39" s="37" t="s">
        <v>0</v>
      </c>
      <c r="C39" s="38">
        <v>14753783.29</v>
      </c>
      <c r="D39" s="39">
        <v>12484.25</v>
      </c>
      <c r="E39" s="6"/>
      <c r="F39" s="6"/>
    </row>
    <row r="40" spans="1:6" ht="12.75">
      <c r="A40" s="36" t="s">
        <v>51</v>
      </c>
      <c r="B40" s="37" t="s">
        <v>0</v>
      </c>
      <c r="C40" s="30">
        <v>0</v>
      </c>
      <c r="D40" s="40">
        <v>0</v>
      </c>
      <c r="E40" s="6"/>
      <c r="F40" s="6"/>
    </row>
    <row r="41" spans="1:6" ht="12.75">
      <c r="A41" s="36" t="s">
        <v>62</v>
      </c>
      <c r="B41" s="41" t="s">
        <v>0</v>
      </c>
      <c r="C41" s="38">
        <v>87284145.86</v>
      </c>
      <c r="D41" s="40">
        <v>0</v>
      </c>
      <c r="E41" s="6"/>
      <c r="F41" s="6"/>
    </row>
    <row r="42" spans="1:6" ht="12.75">
      <c r="A42" s="42"/>
      <c r="B42" s="42"/>
      <c r="C42" s="42"/>
      <c r="D42" s="42"/>
      <c r="E42" s="6"/>
      <c r="F42" s="6"/>
    </row>
    <row r="43" spans="1:6" ht="12.75">
      <c r="A43" s="22" t="s">
        <v>2</v>
      </c>
      <c r="B43" s="103"/>
      <c r="C43" s="23">
        <f>SUM(C30:C41)</f>
        <v>279706420.77</v>
      </c>
      <c r="D43" s="23">
        <f>SUM(D30:D41)</f>
        <v>18563375.11</v>
      </c>
      <c r="E43" s="6"/>
      <c r="F43" s="6"/>
    </row>
    <row r="44" spans="1:6" ht="12.75">
      <c r="A44" s="42"/>
      <c r="B44" s="42"/>
      <c r="C44" s="42"/>
      <c r="D44" s="42"/>
      <c r="E44" s="6"/>
      <c r="F44" s="6"/>
    </row>
    <row r="45" spans="1:6" ht="12.75">
      <c r="A45" s="104" t="s">
        <v>3</v>
      </c>
      <c r="B45" s="105"/>
      <c r="C45" s="18">
        <f>+C26+C43</f>
        <v>2542291324.7200003</v>
      </c>
      <c r="D45" s="18">
        <f>+D26+D43</f>
        <v>122713734.34</v>
      </c>
      <c r="E45" s="106"/>
      <c r="F45" s="6"/>
    </row>
    <row r="46" spans="1:6" ht="12.75">
      <c r="A46" s="6"/>
      <c r="B46" s="6"/>
      <c r="C46" s="6"/>
      <c r="D46" s="6"/>
      <c r="E46" s="6"/>
      <c r="F46" s="6"/>
    </row>
    <row r="47" spans="1:6" ht="12.75">
      <c r="A47" s="169"/>
      <c r="B47" s="169"/>
      <c r="C47" s="169"/>
      <c r="D47" s="169"/>
      <c r="E47" s="169"/>
      <c r="F47" s="169"/>
    </row>
    <row r="48" spans="1:6" ht="12.75">
      <c r="A48" s="169"/>
      <c r="B48" s="169"/>
      <c r="C48" s="6"/>
      <c r="D48" s="6"/>
      <c r="E48" s="6"/>
      <c r="F48" s="6"/>
    </row>
    <row r="49" spans="1:6" ht="12.75">
      <c r="A49" s="6"/>
      <c r="B49" s="6"/>
      <c r="C49" s="6"/>
      <c r="D49" s="6"/>
      <c r="E49" s="6"/>
      <c r="F49" s="6"/>
    </row>
  </sheetData>
  <sheetProtection/>
  <mergeCells count="5">
    <mergeCell ref="A8:D8"/>
    <mergeCell ref="A28:D28"/>
    <mergeCell ref="A4:D4"/>
    <mergeCell ref="A48:B48"/>
    <mergeCell ref="A47:F4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F50"/>
  <sheetViews>
    <sheetView zoomScalePageLayoutView="0" workbookViewId="0" topLeftCell="A13">
      <selection activeCell="D28" sqref="D28"/>
    </sheetView>
  </sheetViews>
  <sheetFormatPr defaultColWidth="11.421875" defaultRowHeight="12.75"/>
  <cols>
    <col min="1" max="1" width="69.140625" style="6" bestFit="1" customWidth="1"/>
    <col min="2" max="2" width="22.7109375" style="6" bestFit="1" customWidth="1"/>
    <col min="3" max="3" width="14.8515625" style="6" bestFit="1" customWidth="1"/>
    <col min="4" max="16384" width="11.421875" style="6" customWidth="1"/>
  </cols>
  <sheetData>
    <row r="9" spans="1:3" ht="20.25">
      <c r="A9" s="177" t="s">
        <v>33</v>
      </c>
      <c r="B9" s="177"/>
      <c r="C9" s="177"/>
    </row>
    <row r="11" ht="12.75">
      <c r="A11" s="117" t="s">
        <v>35</v>
      </c>
    </row>
    <row r="12" spans="1:3" ht="12.75">
      <c r="A12" s="192" t="s">
        <v>34</v>
      </c>
      <c r="B12" s="192"/>
      <c r="C12" s="192"/>
    </row>
    <row r="13" spans="1:3" ht="12.75">
      <c r="A13" s="117" t="s">
        <v>77</v>
      </c>
      <c r="C13" s="118" t="s">
        <v>48</v>
      </c>
    </row>
    <row r="14" spans="1:3" ht="12.75">
      <c r="A14" s="10" t="s">
        <v>46</v>
      </c>
      <c r="B14" s="29" t="s">
        <v>33</v>
      </c>
      <c r="C14" s="47">
        <v>5393265.75</v>
      </c>
    </row>
    <row r="15" spans="1:3" ht="12.75">
      <c r="A15" s="10" t="s">
        <v>7</v>
      </c>
      <c r="B15" s="29" t="s">
        <v>33</v>
      </c>
      <c r="C15" s="151">
        <v>4613946.07</v>
      </c>
    </row>
    <row r="16" spans="1:3" ht="12.75">
      <c r="A16" s="10" t="s">
        <v>8</v>
      </c>
      <c r="B16" s="29" t="s">
        <v>33</v>
      </c>
      <c r="C16" s="151">
        <v>2064114.3</v>
      </c>
    </row>
    <row r="17" spans="1:3" ht="12.75">
      <c r="A17" s="10" t="s">
        <v>9</v>
      </c>
      <c r="B17" s="29" t="s">
        <v>33</v>
      </c>
      <c r="C17" s="151">
        <v>1617813.28</v>
      </c>
    </row>
    <row r="18" spans="1:3" ht="12.75">
      <c r="A18" s="10" t="s">
        <v>11</v>
      </c>
      <c r="B18" s="29" t="s">
        <v>33</v>
      </c>
      <c r="C18" s="48">
        <v>17842690.24</v>
      </c>
    </row>
    <row r="19" spans="1:3" ht="12.75">
      <c r="A19" s="10" t="s">
        <v>12</v>
      </c>
      <c r="B19" s="29" t="s">
        <v>33</v>
      </c>
      <c r="C19" s="48">
        <v>1871033.44</v>
      </c>
    </row>
    <row r="20" spans="1:3" ht="12.75">
      <c r="A20" s="10" t="s">
        <v>13</v>
      </c>
      <c r="B20" s="29" t="s">
        <v>33</v>
      </c>
      <c r="C20" s="48">
        <v>6770152.99</v>
      </c>
    </row>
    <row r="21" spans="1:3" ht="12.75">
      <c r="A21" s="10" t="s">
        <v>14</v>
      </c>
      <c r="B21" s="29" t="s">
        <v>33</v>
      </c>
      <c r="C21" s="48">
        <v>6209960.85</v>
      </c>
    </row>
    <row r="22" spans="1:3" ht="12.75">
      <c r="A22" s="10" t="s">
        <v>15</v>
      </c>
      <c r="B22" s="29" t="s">
        <v>33</v>
      </c>
      <c r="C22" s="48">
        <v>2225312.35</v>
      </c>
    </row>
    <row r="23" spans="1:3" ht="12.75">
      <c r="A23" s="10" t="s">
        <v>16</v>
      </c>
      <c r="B23" s="29" t="s">
        <v>33</v>
      </c>
      <c r="C23" s="48">
        <v>1740278.17</v>
      </c>
    </row>
    <row r="24" spans="1:3" ht="12.75">
      <c r="A24" s="10" t="s">
        <v>17</v>
      </c>
      <c r="B24" s="29" t="s">
        <v>33</v>
      </c>
      <c r="C24" s="48">
        <v>6189611.84</v>
      </c>
    </row>
    <row r="25" spans="1:3" ht="12.75">
      <c r="A25" s="10" t="s">
        <v>18</v>
      </c>
      <c r="B25" s="29" t="s">
        <v>33</v>
      </c>
      <c r="C25" s="48">
        <v>1334150.99</v>
      </c>
    </row>
    <row r="26" spans="1:3" ht="12.75">
      <c r="A26" s="10" t="s">
        <v>19</v>
      </c>
      <c r="B26" s="29" t="s">
        <v>33</v>
      </c>
      <c r="C26" s="48">
        <v>1056676.79</v>
      </c>
    </row>
    <row r="27" spans="1:3" ht="12.75">
      <c r="A27" s="10" t="s">
        <v>26</v>
      </c>
      <c r="B27" s="29" t="s">
        <v>33</v>
      </c>
      <c r="C27" s="48">
        <v>674675.33</v>
      </c>
    </row>
    <row r="28" spans="1:3" ht="12.75">
      <c r="A28" s="15" t="s">
        <v>66</v>
      </c>
      <c r="B28" s="16" t="s">
        <v>33</v>
      </c>
      <c r="C28" s="157">
        <v>245683.28</v>
      </c>
    </row>
    <row r="29" spans="1:3" ht="12.75">
      <c r="A29" s="102" t="s">
        <v>37</v>
      </c>
      <c r="C29" s="142">
        <f>SUM(C14:C28)</f>
        <v>59849365.67</v>
      </c>
    </row>
    <row r="31" spans="1:3" ht="12.75">
      <c r="A31" s="191" t="s">
        <v>1</v>
      </c>
      <c r="B31" s="191"/>
      <c r="C31" s="191"/>
    </row>
    <row r="33" spans="1:3" ht="12.75">
      <c r="A33" s="11" t="s">
        <v>20</v>
      </c>
      <c r="B33" s="8" t="s">
        <v>33</v>
      </c>
      <c r="C33" s="86">
        <v>454838.3</v>
      </c>
    </row>
    <row r="34" spans="1:3" ht="12.75">
      <c r="A34" s="11" t="s">
        <v>21</v>
      </c>
      <c r="B34" s="8" t="s">
        <v>33</v>
      </c>
      <c r="C34" s="138">
        <v>0</v>
      </c>
    </row>
    <row r="35" spans="1:3" ht="12.75">
      <c r="A35" s="11" t="s">
        <v>68</v>
      </c>
      <c r="B35" s="8" t="s">
        <v>33</v>
      </c>
      <c r="C35" s="138">
        <v>0</v>
      </c>
    </row>
    <row r="36" spans="1:3" ht="12.75">
      <c r="A36" s="11" t="s">
        <v>24</v>
      </c>
      <c r="B36" s="8" t="s">
        <v>33</v>
      </c>
      <c r="C36" s="86">
        <v>13305</v>
      </c>
    </row>
    <row r="37" spans="1:3" ht="12.75">
      <c r="A37" s="11" t="s">
        <v>25</v>
      </c>
      <c r="B37" s="8" t="s">
        <v>33</v>
      </c>
      <c r="C37" s="86">
        <v>250489.33</v>
      </c>
    </row>
    <row r="38" spans="1:3" ht="12.75">
      <c r="A38" s="11" t="s">
        <v>69</v>
      </c>
      <c r="B38" s="8" t="s">
        <v>33</v>
      </c>
      <c r="C38" s="138">
        <v>0</v>
      </c>
    </row>
    <row r="39" spans="1:3" ht="12.75">
      <c r="A39" s="11" t="s">
        <v>64</v>
      </c>
      <c r="B39" s="8" t="s">
        <v>33</v>
      </c>
      <c r="C39" s="139">
        <v>305574.17</v>
      </c>
    </row>
    <row r="40" spans="1:3" ht="12.75">
      <c r="A40" s="11" t="s">
        <v>70</v>
      </c>
      <c r="B40" s="8" t="s">
        <v>33</v>
      </c>
      <c r="C40" s="138">
        <v>0</v>
      </c>
    </row>
    <row r="41" spans="1:3" ht="12.75">
      <c r="A41" s="11" t="s">
        <v>10</v>
      </c>
      <c r="B41" s="8" t="s">
        <v>33</v>
      </c>
      <c r="C41" s="86">
        <v>1423531.41</v>
      </c>
    </row>
    <row r="42" spans="1:3" ht="12.75">
      <c r="A42" s="11" t="s">
        <v>51</v>
      </c>
      <c r="B42" s="8" t="s">
        <v>33</v>
      </c>
      <c r="C42" s="138">
        <v>0</v>
      </c>
    </row>
    <row r="43" spans="1:3" ht="12.75">
      <c r="A43" s="11" t="s">
        <v>67</v>
      </c>
      <c r="B43" s="8" t="s">
        <v>33</v>
      </c>
      <c r="C43" s="86">
        <v>423464.76</v>
      </c>
    </row>
    <row r="44" spans="1:3" ht="12.75">
      <c r="A44" s="11" t="s">
        <v>62</v>
      </c>
      <c r="B44" s="8" t="s">
        <v>33</v>
      </c>
      <c r="C44" s="86">
        <v>751989.34</v>
      </c>
    </row>
    <row r="45" spans="1:3" ht="12.75">
      <c r="A45" s="102" t="s">
        <v>38</v>
      </c>
      <c r="C45" s="23">
        <f>SUM(C33:C44)</f>
        <v>3623192.3099999996</v>
      </c>
    </row>
    <row r="47" spans="1:3" ht="12.75">
      <c r="A47" s="152" t="s">
        <v>3</v>
      </c>
      <c r="C47" s="18">
        <f>+C29+C45</f>
        <v>63472557.980000004</v>
      </c>
    </row>
    <row r="50" spans="1:6" ht="12.75">
      <c r="A50" s="169"/>
      <c r="B50" s="169"/>
      <c r="C50" s="169"/>
      <c r="D50" s="169"/>
      <c r="E50" s="169"/>
      <c r="F50" s="169"/>
    </row>
  </sheetData>
  <sheetProtection/>
  <mergeCells count="4">
    <mergeCell ref="A31:C31"/>
    <mergeCell ref="A9:C9"/>
    <mergeCell ref="A12:C12"/>
    <mergeCell ref="A50:F5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9:F51"/>
  <sheetViews>
    <sheetView zoomScalePageLayoutView="0" workbookViewId="0" topLeftCell="A13">
      <selection activeCell="E47" sqref="E47"/>
    </sheetView>
  </sheetViews>
  <sheetFormatPr defaultColWidth="11.421875" defaultRowHeight="12.75"/>
  <cols>
    <col min="1" max="1" width="62.00390625" style="6" customWidth="1"/>
    <col min="2" max="2" width="16.140625" style="6" customWidth="1"/>
    <col min="3" max="3" width="18.421875" style="6" customWidth="1"/>
    <col min="4" max="16384" width="11.421875" style="6" customWidth="1"/>
  </cols>
  <sheetData>
    <row r="9" spans="1:3" ht="20.25">
      <c r="A9" s="193" t="s">
        <v>57</v>
      </c>
      <c r="B9" s="193"/>
      <c r="C9" s="193"/>
    </row>
    <row r="11" ht="12.75">
      <c r="A11" s="117" t="s">
        <v>35</v>
      </c>
    </row>
    <row r="12" spans="1:3" ht="12.75">
      <c r="A12" s="192" t="s">
        <v>34</v>
      </c>
      <c r="B12" s="192"/>
      <c r="C12" s="192"/>
    </row>
    <row r="13" spans="1:3" ht="12.75">
      <c r="A13" s="117" t="s">
        <v>77</v>
      </c>
      <c r="C13" s="118" t="s">
        <v>48</v>
      </c>
    </row>
    <row r="14" spans="1:3" ht="12.75">
      <c r="A14" s="13" t="s">
        <v>7</v>
      </c>
      <c r="B14" s="26" t="s">
        <v>58</v>
      </c>
      <c r="C14" s="151">
        <v>279666.45</v>
      </c>
    </row>
    <row r="15" spans="1:3" ht="12.75">
      <c r="A15" s="13" t="s">
        <v>11</v>
      </c>
      <c r="B15" s="26" t="s">
        <v>58</v>
      </c>
      <c r="C15" s="48">
        <v>0</v>
      </c>
    </row>
    <row r="16" spans="1:3" ht="12.75">
      <c r="A16" s="13" t="s">
        <v>16</v>
      </c>
      <c r="B16" s="26" t="s">
        <v>58</v>
      </c>
      <c r="C16" s="48">
        <v>3451571.78</v>
      </c>
    </row>
    <row r="17" spans="1:3" ht="12.75">
      <c r="A17" s="13" t="s">
        <v>15</v>
      </c>
      <c r="B17" s="26" t="s">
        <v>58</v>
      </c>
      <c r="C17" s="48">
        <v>100</v>
      </c>
    </row>
    <row r="18" spans="1:3" ht="12.75">
      <c r="A18" s="13" t="s">
        <v>19</v>
      </c>
      <c r="B18" s="26" t="s">
        <v>58</v>
      </c>
      <c r="C18" s="48">
        <v>19000</v>
      </c>
    </row>
    <row r="19" spans="1:3" ht="12.75">
      <c r="A19" s="13" t="s">
        <v>14</v>
      </c>
      <c r="B19" s="26" t="s">
        <v>58</v>
      </c>
      <c r="C19" s="48">
        <v>21132.33</v>
      </c>
    </row>
    <row r="20" spans="1:3" ht="12.75">
      <c r="A20" s="13" t="s">
        <v>13</v>
      </c>
      <c r="B20" s="26" t="s">
        <v>58</v>
      </c>
      <c r="C20" s="48">
        <v>106602187.22</v>
      </c>
    </row>
    <row r="21" spans="1:3" ht="12.75">
      <c r="A21" s="13" t="s">
        <v>9</v>
      </c>
      <c r="B21" s="26" t="s">
        <v>58</v>
      </c>
      <c r="C21" s="151">
        <v>52376110.25</v>
      </c>
    </row>
    <row r="22" spans="1:3" ht="12.75">
      <c r="A22" s="13" t="s">
        <v>46</v>
      </c>
      <c r="B22" s="26" t="s">
        <v>58</v>
      </c>
      <c r="C22" s="47">
        <v>57963626.21</v>
      </c>
    </row>
    <row r="23" spans="1:3" ht="12.75">
      <c r="A23" s="13" t="s">
        <v>12</v>
      </c>
      <c r="B23" s="26" t="s">
        <v>58</v>
      </c>
      <c r="C23" s="48">
        <v>0</v>
      </c>
    </row>
    <row r="24" spans="1:3" ht="12.75">
      <c r="A24" s="13" t="s">
        <v>18</v>
      </c>
      <c r="B24" s="26" t="s">
        <v>58</v>
      </c>
      <c r="C24" s="48">
        <v>35006209.54</v>
      </c>
    </row>
    <row r="25" spans="1:3" ht="12.75">
      <c r="A25" s="13" t="s">
        <v>8</v>
      </c>
      <c r="B25" s="26" t="s">
        <v>58</v>
      </c>
      <c r="C25" s="151">
        <v>89299740.57</v>
      </c>
    </row>
    <row r="26" spans="1:3" ht="12.75">
      <c r="A26" s="13" t="s">
        <v>17</v>
      </c>
      <c r="B26" s="26" t="s">
        <v>58</v>
      </c>
      <c r="C26" s="48">
        <v>30984783</v>
      </c>
    </row>
    <row r="27" spans="1:3" ht="12.75">
      <c r="A27" s="13" t="s">
        <v>26</v>
      </c>
      <c r="B27" s="26" t="s">
        <v>58</v>
      </c>
      <c r="C27" s="48">
        <v>619759.86</v>
      </c>
    </row>
    <row r="29" spans="1:3" ht="12.75">
      <c r="A29" s="130" t="s">
        <v>37</v>
      </c>
      <c r="C29" s="142">
        <f>SUM(C14:C28)</f>
        <v>376623887.21000004</v>
      </c>
    </row>
    <row r="31" spans="1:3" ht="12.75">
      <c r="A31" s="191" t="s">
        <v>1</v>
      </c>
      <c r="B31" s="191"/>
      <c r="C31" s="191"/>
    </row>
    <row r="33" spans="1:3" ht="12.75">
      <c r="A33" s="154" t="s">
        <v>24</v>
      </c>
      <c r="B33" s="158" t="s">
        <v>58</v>
      </c>
      <c r="C33" s="135">
        <v>0</v>
      </c>
    </row>
    <row r="34" spans="1:3" ht="12.75">
      <c r="A34" s="154" t="s">
        <v>10</v>
      </c>
      <c r="B34" s="158" t="s">
        <v>58</v>
      </c>
      <c r="C34" s="132">
        <v>312674.19</v>
      </c>
    </row>
    <row r="35" spans="1:3" ht="12.75">
      <c r="A35" s="154" t="s">
        <v>50</v>
      </c>
      <c r="B35" s="158" t="s">
        <v>58</v>
      </c>
      <c r="C35" s="135">
        <v>0</v>
      </c>
    </row>
    <row r="36" spans="1:3" ht="12.75">
      <c r="A36" s="159" t="s">
        <v>59</v>
      </c>
      <c r="B36" s="158" t="s">
        <v>58</v>
      </c>
      <c r="C36" s="135">
        <v>0</v>
      </c>
    </row>
    <row r="37" spans="1:3" ht="12.75">
      <c r="A37" s="154" t="s">
        <v>22</v>
      </c>
      <c r="B37" s="158" t="s">
        <v>58</v>
      </c>
      <c r="C37" s="135">
        <v>0</v>
      </c>
    </row>
    <row r="38" spans="1:3" ht="12.75">
      <c r="A38" s="154" t="s">
        <v>21</v>
      </c>
      <c r="B38" s="158" t="s">
        <v>58</v>
      </c>
      <c r="C38" s="135">
        <v>0</v>
      </c>
    </row>
    <row r="39" spans="1:3" ht="12.75">
      <c r="A39" s="154" t="s">
        <v>25</v>
      </c>
      <c r="B39" s="158" t="s">
        <v>58</v>
      </c>
      <c r="C39" s="135">
        <v>0</v>
      </c>
    </row>
    <row r="40" spans="1:3" ht="12.75">
      <c r="A40" s="154" t="s">
        <v>60</v>
      </c>
      <c r="B40" s="158" t="s">
        <v>58</v>
      </c>
      <c r="C40" s="135">
        <v>0</v>
      </c>
    </row>
    <row r="41" spans="1:3" ht="12.75">
      <c r="A41" s="154" t="s">
        <v>61</v>
      </c>
      <c r="B41" s="158" t="s">
        <v>58</v>
      </c>
      <c r="C41" s="135">
        <v>0</v>
      </c>
    </row>
    <row r="42" spans="1:3" ht="12.75">
      <c r="A42" s="154" t="s">
        <v>49</v>
      </c>
      <c r="B42" s="158" t="s">
        <v>58</v>
      </c>
      <c r="C42" s="135">
        <v>0</v>
      </c>
    </row>
    <row r="43" spans="1:3" ht="12.75">
      <c r="A43" s="154" t="s">
        <v>20</v>
      </c>
      <c r="B43" s="158" t="s">
        <v>58</v>
      </c>
      <c r="C43" s="135">
        <v>0</v>
      </c>
    </row>
    <row r="44" spans="1:3" ht="12.75">
      <c r="A44" s="154" t="s">
        <v>67</v>
      </c>
      <c r="B44" s="158" t="s">
        <v>58</v>
      </c>
      <c r="C44" s="132">
        <v>648655.36</v>
      </c>
    </row>
    <row r="45" spans="1:3" ht="12.75">
      <c r="A45" s="7" t="s">
        <v>62</v>
      </c>
      <c r="B45" s="21" t="s">
        <v>58</v>
      </c>
      <c r="C45" s="132">
        <v>14925148.76</v>
      </c>
    </row>
    <row r="46" spans="1:3" ht="12.75">
      <c r="A46" s="102" t="s">
        <v>38</v>
      </c>
      <c r="C46" s="23">
        <f>SUM(C33:C45)</f>
        <v>15886478.31</v>
      </c>
    </row>
    <row r="48" spans="1:3" ht="12.75">
      <c r="A48" s="104" t="s">
        <v>3</v>
      </c>
      <c r="C48" s="18">
        <f>+C29+C46</f>
        <v>392510365.52000004</v>
      </c>
    </row>
    <row r="51" spans="1:6" ht="12.75">
      <c r="A51" s="169"/>
      <c r="B51" s="169"/>
      <c r="C51" s="169"/>
      <c r="D51" s="169"/>
      <c r="E51" s="169"/>
      <c r="F51" s="169"/>
    </row>
  </sheetData>
  <sheetProtection/>
  <mergeCells count="4">
    <mergeCell ref="A9:C9"/>
    <mergeCell ref="A12:C12"/>
    <mergeCell ref="A31:C31"/>
    <mergeCell ref="A51:F5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50"/>
  <sheetViews>
    <sheetView zoomScale="80" zoomScaleNormal="80" zoomScalePageLayoutView="0" workbookViewId="0" topLeftCell="A22">
      <selection activeCell="G48" sqref="G48"/>
    </sheetView>
  </sheetViews>
  <sheetFormatPr defaultColWidth="11.421875" defaultRowHeight="12.75"/>
  <cols>
    <col min="1" max="1" width="75.7109375" style="0" customWidth="1"/>
    <col min="2" max="2" width="19.421875" style="0" customWidth="1"/>
    <col min="3" max="3" width="22.8515625" style="0" customWidth="1"/>
    <col min="4" max="4" width="21.421875" style="0" customWidth="1"/>
    <col min="5" max="5" width="14.28125" style="0" customWidth="1"/>
    <col min="6" max="6" width="21.28125" style="0" customWidth="1"/>
    <col min="7" max="7" width="18.28125" style="0" customWidth="1"/>
  </cols>
  <sheetData>
    <row r="6" spans="1:7" ht="20.25">
      <c r="A6" s="172" t="s">
        <v>4</v>
      </c>
      <c r="B6" s="172"/>
      <c r="C6" s="172"/>
      <c r="D6" s="172"/>
      <c r="E6" s="172"/>
      <c r="F6" s="172"/>
      <c r="G6" s="172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4" t="s">
        <v>35</v>
      </c>
      <c r="B8" s="35"/>
      <c r="C8" s="35"/>
      <c r="D8" s="35"/>
      <c r="E8" s="35"/>
      <c r="F8" s="35"/>
      <c r="G8" s="35"/>
    </row>
    <row r="9" spans="1:7" ht="12.75">
      <c r="A9" s="4" t="s">
        <v>47</v>
      </c>
      <c r="B9" s="35"/>
      <c r="C9" s="35"/>
      <c r="D9" s="35"/>
      <c r="E9" s="35"/>
      <c r="F9" s="35"/>
      <c r="G9" s="35"/>
    </row>
    <row r="10" spans="1:7" ht="15">
      <c r="A10" s="170" t="s">
        <v>34</v>
      </c>
      <c r="B10" s="170"/>
      <c r="C10" s="170"/>
      <c r="D10" s="170"/>
      <c r="E10" s="170"/>
      <c r="F10" s="170"/>
      <c r="G10" s="170"/>
    </row>
    <row r="11" spans="1:7" ht="15.75">
      <c r="A11" s="107" t="s">
        <v>77</v>
      </c>
      <c r="B11" s="65"/>
      <c r="C11" s="108" t="s">
        <v>42</v>
      </c>
      <c r="D11" s="108" t="s">
        <v>43</v>
      </c>
      <c r="E11" s="65"/>
      <c r="F11" s="108" t="s">
        <v>42</v>
      </c>
      <c r="G11" s="108" t="s">
        <v>43</v>
      </c>
    </row>
    <row r="12" spans="1:7" ht="15">
      <c r="A12" s="49" t="s">
        <v>46</v>
      </c>
      <c r="B12" s="50" t="s">
        <v>5</v>
      </c>
      <c r="C12" s="53">
        <v>144125911.24</v>
      </c>
      <c r="D12" s="51">
        <v>-488275.51</v>
      </c>
      <c r="E12" s="67" t="s">
        <v>6</v>
      </c>
      <c r="F12" s="69">
        <v>1745970.62</v>
      </c>
      <c r="G12" s="62">
        <v>5178675.57</v>
      </c>
    </row>
    <row r="13" spans="1:7" ht="15">
      <c r="A13" s="49" t="s">
        <v>7</v>
      </c>
      <c r="B13" s="50" t="s">
        <v>5</v>
      </c>
      <c r="C13" s="96">
        <v>51121329.15</v>
      </c>
      <c r="D13" s="109">
        <v>65627946.26</v>
      </c>
      <c r="E13" s="67" t="s">
        <v>6</v>
      </c>
      <c r="F13" s="68">
        <v>0</v>
      </c>
      <c r="G13" s="62">
        <v>0</v>
      </c>
    </row>
    <row r="14" spans="1:7" ht="15">
      <c r="A14" s="49" t="s">
        <v>8</v>
      </c>
      <c r="B14" s="50" t="s">
        <v>5</v>
      </c>
      <c r="C14" s="96">
        <v>124122509.82</v>
      </c>
      <c r="D14" s="52"/>
      <c r="E14" s="67" t="s">
        <v>6</v>
      </c>
      <c r="F14" s="110">
        <v>33478322.33</v>
      </c>
      <c r="G14" s="111">
        <v>1880747.89</v>
      </c>
    </row>
    <row r="15" spans="1:7" ht="15">
      <c r="A15" s="49" t="s">
        <v>9</v>
      </c>
      <c r="B15" s="50" t="s">
        <v>5</v>
      </c>
      <c r="C15" s="96">
        <v>406761978.3</v>
      </c>
      <c r="D15" s="109">
        <v>112735674.8</v>
      </c>
      <c r="E15" s="67" t="s">
        <v>6</v>
      </c>
      <c r="F15" s="110">
        <v>137615105.18</v>
      </c>
      <c r="G15" s="111">
        <v>121261.19</v>
      </c>
    </row>
    <row r="16" spans="1:7" ht="15">
      <c r="A16" s="49" t="s">
        <v>11</v>
      </c>
      <c r="B16" s="50" t="s">
        <v>5</v>
      </c>
      <c r="C16" s="53">
        <v>0</v>
      </c>
      <c r="D16" s="51">
        <v>0</v>
      </c>
      <c r="E16" s="67" t="s">
        <v>6</v>
      </c>
      <c r="F16" s="68">
        <v>141706.66</v>
      </c>
      <c r="G16" s="63">
        <v>0</v>
      </c>
    </row>
    <row r="17" spans="1:7" ht="15">
      <c r="A17" s="49" t="s">
        <v>12</v>
      </c>
      <c r="B17" s="50" t="s">
        <v>5</v>
      </c>
      <c r="C17" s="72">
        <v>14024708.78</v>
      </c>
      <c r="D17" s="51">
        <v>0</v>
      </c>
      <c r="E17" s="67" t="s">
        <v>6</v>
      </c>
      <c r="F17" s="68">
        <v>0</v>
      </c>
      <c r="G17" s="63">
        <v>0</v>
      </c>
    </row>
    <row r="18" spans="1:7" ht="15">
      <c r="A18" s="49" t="s">
        <v>13</v>
      </c>
      <c r="B18" s="50" t="s">
        <v>5</v>
      </c>
      <c r="C18" s="72">
        <v>193003424.38</v>
      </c>
      <c r="D18" s="51">
        <v>0</v>
      </c>
      <c r="E18" s="67" t="s">
        <v>6</v>
      </c>
      <c r="F18" s="68">
        <v>0</v>
      </c>
      <c r="G18" s="63">
        <v>0</v>
      </c>
    </row>
    <row r="19" spans="1:7" ht="15">
      <c r="A19" s="49" t="s">
        <v>14</v>
      </c>
      <c r="B19" s="50" t="s">
        <v>5</v>
      </c>
      <c r="C19" s="72">
        <v>181204439.09</v>
      </c>
      <c r="D19" s="52">
        <v>4662295.48</v>
      </c>
      <c r="E19" s="67" t="s">
        <v>6</v>
      </c>
      <c r="F19" s="68">
        <v>0</v>
      </c>
      <c r="G19" s="63">
        <v>0</v>
      </c>
    </row>
    <row r="20" spans="1:7" ht="15">
      <c r="A20" s="49" t="s">
        <v>15</v>
      </c>
      <c r="B20" s="50" t="s">
        <v>5</v>
      </c>
      <c r="C20" s="72">
        <v>4139476.28</v>
      </c>
      <c r="D20" s="52">
        <v>1172073069.31</v>
      </c>
      <c r="E20" s="67" t="s">
        <v>6</v>
      </c>
      <c r="F20" s="68">
        <v>0</v>
      </c>
      <c r="G20" s="63">
        <v>206553091.37</v>
      </c>
    </row>
    <row r="21" spans="1:7" ht="15">
      <c r="A21" s="49" t="s">
        <v>16</v>
      </c>
      <c r="B21" s="50" t="s">
        <v>5</v>
      </c>
      <c r="C21" s="72">
        <v>2744015.23</v>
      </c>
      <c r="D21" s="51">
        <v>0</v>
      </c>
      <c r="E21" s="67" t="s">
        <v>6</v>
      </c>
      <c r="F21" s="68">
        <v>0</v>
      </c>
      <c r="G21" s="63">
        <v>0</v>
      </c>
    </row>
    <row r="22" spans="1:7" ht="15">
      <c r="A22" s="49" t="s">
        <v>17</v>
      </c>
      <c r="B22" s="50" t="s">
        <v>5</v>
      </c>
      <c r="C22" s="72">
        <v>15876451.56</v>
      </c>
      <c r="D22" s="51">
        <v>0</v>
      </c>
      <c r="E22" s="67" t="s">
        <v>6</v>
      </c>
      <c r="F22" s="68">
        <v>6464518.58</v>
      </c>
      <c r="G22" s="63">
        <v>0</v>
      </c>
    </row>
    <row r="23" spans="1:7" ht="15">
      <c r="A23" s="49" t="s">
        <v>18</v>
      </c>
      <c r="B23" s="50" t="s">
        <v>5</v>
      </c>
      <c r="C23" s="72">
        <v>176616697.99</v>
      </c>
      <c r="D23" s="52">
        <v>34874780.8</v>
      </c>
      <c r="E23" s="67" t="s">
        <v>6</v>
      </c>
      <c r="F23" s="68">
        <v>24805670.42</v>
      </c>
      <c r="G23" s="63">
        <v>0</v>
      </c>
    </row>
    <row r="24" spans="1:7" ht="15">
      <c r="A24" s="49" t="s">
        <v>19</v>
      </c>
      <c r="B24" s="50" t="s">
        <v>5</v>
      </c>
      <c r="C24" s="53">
        <v>0</v>
      </c>
      <c r="D24" s="51">
        <v>0</v>
      </c>
      <c r="E24" s="67" t="s">
        <v>6</v>
      </c>
      <c r="F24" s="68">
        <v>0</v>
      </c>
      <c r="G24" s="63">
        <v>0</v>
      </c>
    </row>
    <row r="25" spans="1:7" ht="15">
      <c r="A25" s="49" t="s">
        <v>26</v>
      </c>
      <c r="B25" s="50" t="s">
        <v>5</v>
      </c>
      <c r="C25" s="53">
        <v>0</v>
      </c>
      <c r="D25" s="51">
        <v>0</v>
      </c>
      <c r="E25" s="67" t="s">
        <v>6</v>
      </c>
      <c r="F25" s="68">
        <v>0</v>
      </c>
      <c r="G25" s="63">
        <v>0</v>
      </c>
    </row>
    <row r="26" spans="1:7" ht="15">
      <c r="A26" s="54" t="s">
        <v>66</v>
      </c>
      <c r="B26" s="55" t="s">
        <v>5</v>
      </c>
      <c r="C26" s="73">
        <v>32004561.88</v>
      </c>
      <c r="D26" s="74">
        <v>0</v>
      </c>
      <c r="E26" s="67" t="s">
        <v>6</v>
      </c>
      <c r="F26" s="75">
        <v>0</v>
      </c>
      <c r="G26" s="76">
        <v>0</v>
      </c>
    </row>
    <row r="27" spans="1:7" ht="15.75">
      <c r="A27" s="71" t="s">
        <v>37</v>
      </c>
      <c r="B27" s="65"/>
      <c r="C27" s="56">
        <f>SUM(C12:C26)</f>
        <v>1345745503.7</v>
      </c>
      <c r="D27" s="56">
        <f>SUM(D12:D26)</f>
        <v>1389485491.1399999</v>
      </c>
      <c r="E27" s="107"/>
      <c r="F27" s="56">
        <f>SUM(F12:F26)</f>
        <v>204251293.79000002</v>
      </c>
      <c r="G27" s="56">
        <f>SUM(G12:G26)</f>
        <v>213733776.02</v>
      </c>
    </row>
    <row r="28" spans="1:7" ht="15">
      <c r="A28" s="65"/>
      <c r="B28" s="65"/>
      <c r="C28" s="65"/>
      <c r="D28" s="65"/>
      <c r="E28" s="65"/>
      <c r="F28" s="65"/>
      <c r="G28" s="65"/>
    </row>
    <row r="29" spans="1:7" ht="15">
      <c r="A29" s="171" t="s">
        <v>36</v>
      </c>
      <c r="B29" s="171"/>
      <c r="C29" s="171"/>
      <c r="D29" s="171"/>
      <c r="E29" s="171"/>
      <c r="F29" s="171"/>
      <c r="G29" s="171"/>
    </row>
    <row r="30" spans="1:7" ht="15">
      <c r="A30" s="65"/>
      <c r="B30" s="65"/>
      <c r="C30" s="65"/>
      <c r="D30" s="65"/>
      <c r="E30" s="65"/>
      <c r="F30" s="65"/>
      <c r="G30" s="65"/>
    </row>
    <row r="31" spans="1:7" ht="15">
      <c r="A31" s="57" t="s">
        <v>20</v>
      </c>
      <c r="B31" s="58" t="s">
        <v>5</v>
      </c>
      <c r="C31" s="71">
        <v>14715770.51</v>
      </c>
      <c r="D31" s="68">
        <v>79282044.36</v>
      </c>
      <c r="E31" s="59" t="s">
        <v>6</v>
      </c>
      <c r="F31" s="60">
        <v>0</v>
      </c>
      <c r="G31" s="60">
        <v>0</v>
      </c>
    </row>
    <row r="32" spans="1:7" ht="15">
      <c r="A32" s="57" t="s">
        <v>21</v>
      </c>
      <c r="B32" s="58" t="s">
        <v>5</v>
      </c>
      <c r="C32" s="70">
        <v>0</v>
      </c>
      <c r="D32" s="69">
        <v>0</v>
      </c>
      <c r="E32" s="59" t="s">
        <v>6</v>
      </c>
      <c r="F32" s="61">
        <v>0</v>
      </c>
      <c r="G32" s="60">
        <v>0</v>
      </c>
    </row>
    <row r="33" spans="1:7" ht="15">
      <c r="A33" s="57" t="s">
        <v>68</v>
      </c>
      <c r="B33" s="58" t="s">
        <v>5</v>
      </c>
      <c r="C33" s="70">
        <v>0</v>
      </c>
      <c r="D33" s="69">
        <v>0</v>
      </c>
      <c r="E33" s="59" t="s">
        <v>6</v>
      </c>
      <c r="F33" s="60">
        <v>0</v>
      </c>
      <c r="G33" s="60">
        <v>0</v>
      </c>
    </row>
    <row r="34" spans="1:7" ht="15">
      <c r="A34" s="57" t="s">
        <v>24</v>
      </c>
      <c r="B34" s="58" t="s">
        <v>5</v>
      </c>
      <c r="C34" s="71">
        <v>1125402.28</v>
      </c>
      <c r="D34" s="69">
        <v>0</v>
      </c>
      <c r="E34" s="59" t="s">
        <v>6</v>
      </c>
      <c r="F34" s="60">
        <v>0</v>
      </c>
      <c r="G34" s="60">
        <v>0</v>
      </c>
    </row>
    <row r="35" spans="1:7" ht="15">
      <c r="A35" s="57" t="s">
        <v>25</v>
      </c>
      <c r="B35" s="58" t="s">
        <v>5</v>
      </c>
      <c r="C35" s="71">
        <v>245353179.79</v>
      </c>
      <c r="D35" s="69">
        <v>0</v>
      </c>
      <c r="E35" s="59" t="s">
        <v>6</v>
      </c>
      <c r="F35" s="61">
        <v>0</v>
      </c>
      <c r="G35" s="60">
        <v>0</v>
      </c>
    </row>
    <row r="36" spans="1:7" ht="15">
      <c r="A36" s="57" t="s">
        <v>64</v>
      </c>
      <c r="B36" s="58" t="s">
        <v>5</v>
      </c>
      <c r="C36" s="112">
        <v>34090324.34</v>
      </c>
      <c r="D36" s="69">
        <v>0</v>
      </c>
      <c r="E36" s="59" t="s">
        <v>6</v>
      </c>
      <c r="F36" s="60">
        <v>0</v>
      </c>
      <c r="G36" s="60">
        <v>0</v>
      </c>
    </row>
    <row r="37" spans="1:7" ht="15">
      <c r="A37" s="57" t="s">
        <v>50</v>
      </c>
      <c r="B37" s="58" t="s">
        <v>5</v>
      </c>
      <c r="C37" s="70">
        <v>0</v>
      </c>
      <c r="D37" s="69">
        <v>0</v>
      </c>
      <c r="E37" s="59" t="s">
        <v>6</v>
      </c>
      <c r="F37" s="60">
        <v>0</v>
      </c>
      <c r="G37" s="60">
        <v>0</v>
      </c>
    </row>
    <row r="38" spans="1:7" ht="15">
      <c r="A38" s="57" t="s">
        <v>69</v>
      </c>
      <c r="B38" s="58" t="s">
        <v>5</v>
      </c>
      <c r="C38" s="70">
        <v>0</v>
      </c>
      <c r="D38" s="69">
        <v>0</v>
      </c>
      <c r="E38" s="59" t="s">
        <v>6</v>
      </c>
      <c r="F38" s="60">
        <v>0</v>
      </c>
      <c r="G38" s="60">
        <v>0</v>
      </c>
    </row>
    <row r="39" spans="1:7" ht="15">
      <c r="A39" s="57" t="s">
        <v>67</v>
      </c>
      <c r="B39" s="58" t="s">
        <v>5</v>
      </c>
      <c r="C39" s="71">
        <v>10536582.63</v>
      </c>
      <c r="D39" s="68">
        <v>4030610.15</v>
      </c>
      <c r="E39" s="59" t="s">
        <v>6</v>
      </c>
      <c r="F39" s="60">
        <v>0</v>
      </c>
      <c r="G39" s="61"/>
    </row>
    <row r="40" spans="1:7" ht="15">
      <c r="A40" s="57" t="s">
        <v>10</v>
      </c>
      <c r="B40" s="58" t="s">
        <v>5</v>
      </c>
      <c r="C40" s="71">
        <v>107905845.21</v>
      </c>
      <c r="D40" s="69">
        <v>0</v>
      </c>
      <c r="E40" s="59" t="s">
        <v>6</v>
      </c>
      <c r="F40" s="61"/>
      <c r="G40" s="60">
        <v>0</v>
      </c>
    </row>
    <row r="41" spans="1:7" ht="15">
      <c r="A41" s="57" t="s">
        <v>56</v>
      </c>
      <c r="B41" s="58" t="s">
        <v>5</v>
      </c>
      <c r="C41" s="70">
        <v>0</v>
      </c>
      <c r="D41" s="69">
        <v>0</v>
      </c>
      <c r="E41" s="59" t="s">
        <v>6</v>
      </c>
      <c r="F41" s="60">
        <v>0</v>
      </c>
      <c r="G41" s="60">
        <v>0</v>
      </c>
    </row>
    <row r="42" spans="1:7" ht="15">
      <c r="A42" s="57" t="s">
        <v>62</v>
      </c>
      <c r="B42" s="58" t="s">
        <v>5</v>
      </c>
      <c r="C42" s="71">
        <v>39881843.64</v>
      </c>
      <c r="D42" s="69">
        <v>0</v>
      </c>
      <c r="E42" s="64" t="s">
        <v>6</v>
      </c>
      <c r="F42" s="61"/>
      <c r="G42" s="60">
        <v>0</v>
      </c>
    </row>
    <row r="43" spans="1:7" ht="15.75">
      <c r="A43" s="113" t="s">
        <v>38</v>
      </c>
      <c r="B43" s="107"/>
      <c r="C43" s="56">
        <f>SUM(C31:C42)</f>
        <v>453608948.3999999</v>
      </c>
      <c r="D43" s="77">
        <f>SUM(D31:D42)</f>
        <v>83312654.51</v>
      </c>
      <c r="E43" s="107"/>
      <c r="F43" s="78">
        <f>SUM(F31:F42)</f>
        <v>0</v>
      </c>
      <c r="G43" s="78">
        <f>SUM(G31:G42)</f>
        <v>0</v>
      </c>
    </row>
    <row r="44" spans="1:7" ht="15">
      <c r="A44" s="65"/>
      <c r="B44" s="65"/>
      <c r="C44" s="65"/>
      <c r="D44" s="65"/>
      <c r="E44" s="65"/>
      <c r="F44" s="65"/>
      <c r="G44" s="65"/>
    </row>
    <row r="45" spans="1:7" ht="15.75">
      <c r="A45" s="114" t="s">
        <v>3</v>
      </c>
      <c r="B45" s="115"/>
      <c r="C45" s="66">
        <f>+C27+C43</f>
        <v>1799354452.1</v>
      </c>
      <c r="D45" s="66">
        <f>+D27+D43</f>
        <v>1472798145.6499999</v>
      </c>
      <c r="E45" s="116"/>
      <c r="F45" s="66">
        <f>+F27+F43</f>
        <v>204251293.79000002</v>
      </c>
      <c r="G45" s="66">
        <f>+G27+G43</f>
        <v>213733776.02</v>
      </c>
    </row>
    <row r="46" spans="1:7" ht="12.75">
      <c r="A46" s="42"/>
      <c r="B46" s="42"/>
      <c r="C46" s="42"/>
      <c r="D46" s="42"/>
      <c r="E46" s="42"/>
      <c r="F46" s="42"/>
      <c r="G46" s="42"/>
    </row>
    <row r="47" spans="1:7" ht="15">
      <c r="A47" s="173"/>
      <c r="B47" s="173"/>
      <c r="C47" s="173"/>
      <c r="D47" s="173"/>
      <c r="E47" s="173"/>
      <c r="F47" s="173"/>
      <c r="G47" s="65"/>
    </row>
    <row r="48" spans="1:7" ht="15">
      <c r="A48" s="65"/>
      <c r="B48" s="65"/>
      <c r="C48" s="65">
        <v>1799354452.1</v>
      </c>
      <c r="D48" s="65">
        <v>1472798145.65</v>
      </c>
      <c r="E48" s="65"/>
      <c r="F48" s="65">
        <v>204251293.79</v>
      </c>
      <c r="G48" s="65">
        <v>213733776.02</v>
      </c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</sheetData>
  <sheetProtection/>
  <mergeCells count="4">
    <mergeCell ref="A10:G10"/>
    <mergeCell ref="A29:G29"/>
    <mergeCell ref="A6:G6"/>
    <mergeCell ref="A47:F47"/>
  </mergeCells>
  <printOptions/>
  <pageMargins left="0.75" right="0.75" top="1" bottom="1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50"/>
  <sheetViews>
    <sheetView zoomScalePageLayoutView="0" workbookViewId="0" topLeftCell="A19">
      <selection activeCell="A28" sqref="A28:IV28"/>
    </sheetView>
  </sheetViews>
  <sheetFormatPr defaultColWidth="11.421875" defaultRowHeight="12.75"/>
  <cols>
    <col min="1" max="1" width="58.7109375" style="0" bestFit="1" customWidth="1"/>
    <col min="3" max="3" width="14.8515625" style="0" bestFit="1" customWidth="1"/>
    <col min="4" max="4" width="16.140625" style="0" customWidth="1"/>
    <col min="5" max="5" width="14.8515625" style="0" bestFit="1" customWidth="1"/>
  </cols>
  <sheetData>
    <row r="8" spans="1:7" ht="20.25">
      <c r="A8" s="172" t="s">
        <v>52</v>
      </c>
      <c r="B8" s="172"/>
      <c r="C8" s="172"/>
      <c r="D8" s="172"/>
      <c r="E8" s="172"/>
      <c r="F8" s="172"/>
      <c r="G8" s="172"/>
    </row>
    <row r="10" spans="1:4" ht="12.75">
      <c r="A10" s="4" t="s">
        <v>35</v>
      </c>
      <c r="B10" s="35"/>
      <c r="C10" s="35"/>
      <c r="D10" s="35"/>
    </row>
    <row r="11" spans="1:4" ht="12.75">
      <c r="A11" s="117" t="s">
        <v>47</v>
      </c>
      <c r="B11" s="42"/>
      <c r="C11" s="42"/>
      <c r="D11" s="42"/>
    </row>
    <row r="12" spans="1:7" ht="12.75">
      <c r="A12" s="175" t="s">
        <v>34</v>
      </c>
      <c r="B12" s="175"/>
      <c r="C12" s="175"/>
      <c r="D12" s="175"/>
      <c r="E12" s="2"/>
      <c r="F12" s="2"/>
      <c r="G12" s="2"/>
    </row>
    <row r="13" spans="1:4" ht="12.75">
      <c r="A13" s="117" t="s">
        <v>77</v>
      </c>
      <c r="B13" s="42"/>
      <c r="C13" s="118" t="s">
        <v>42</v>
      </c>
      <c r="D13" s="118" t="s">
        <v>43</v>
      </c>
    </row>
    <row r="14" spans="1:4" ht="12.75">
      <c r="A14" s="43" t="s">
        <v>46</v>
      </c>
      <c r="B14" s="79" t="s">
        <v>27</v>
      </c>
      <c r="C14" s="80">
        <v>67256539.9</v>
      </c>
      <c r="D14" s="81">
        <v>12774792.42</v>
      </c>
    </row>
    <row r="15" spans="1:4" ht="12.75">
      <c r="A15" s="43" t="s">
        <v>7</v>
      </c>
      <c r="B15" s="79" t="s">
        <v>27</v>
      </c>
      <c r="C15" s="119">
        <v>167960.96</v>
      </c>
      <c r="D15" s="120">
        <v>6610633.41</v>
      </c>
    </row>
    <row r="16" spans="1:4" ht="12.75">
      <c r="A16" s="43" t="s">
        <v>8</v>
      </c>
      <c r="B16" s="82" t="s">
        <v>27</v>
      </c>
      <c r="C16" s="119">
        <v>5976870.03</v>
      </c>
      <c r="D16" s="9"/>
    </row>
    <row r="17" spans="1:4" ht="12.75">
      <c r="A17" s="43" t="s">
        <v>9</v>
      </c>
      <c r="B17" s="79" t="s">
        <v>27</v>
      </c>
      <c r="C17" s="119">
        <v>1274308.68</v>
      </c>
      <c r="D17" s="120">
        <v>3334853.86</v>
      </c>
    </row>
    <row r="18" spans="1:4" ht="12.75">
      <c r="A18" s="43" t="s">
        <v>11</v>
      </c>
      <c r="B18" s="82" t="s">
        <v>27</v>
      </c>
      <c r="C18" s="80">
        <v>0</v>
      </c>
      <c r="D18" s="81">
        <v>0</v>
      </c>
    </row>
    <row r="19" spans="1:4" ht="12.75">
      <c r="A19" s="43" t="s">
        <v>12</v>
      </c>
      <c r="B19" s="82" t="s">
        <v>27</v>
      </c>
      <c r="C19" s="80">
        <v>0</v>
      </c>
      <c r="D19" s="81">
        <v>0</v>
      </c>
    </row>
    <row r="20" spans="1:4" ht="12.75">
      <c r="A20" s="43" t="s">
        <v>13</v>
      </c>
      <c r="B20" s="79" t="s">
        <v>27</v>
      </c>
      <c r="C20" s="121">
        <v>6064906.84</v>
      </c>
      <c r="D20" s="81">
        <v>0</v>
      </c>
    </row>
    <row r="21" spans="1:4" ht="12.75">
      <c r="A21" s="43" t="s">
        <v>14</v>
      </c>
      <c r="B21" s="79" t="s">
        <v>27</v>
      </c>
      <c r="C21" s="121">
        <v>5533866.97</v>
      </c>
      <c r="D21" s="9">
        <v>55053542.82</v>
      </c>
    </row>
    <row r="22" spans="1:4" ht="12.75">
      <c r="A22" s="43" t="s">
        <v>15</v>
      </c>
      <c r="B22" s="82" t="s">
        <v>27</v>
      </c>
      <c r="C22" s="121">
        <v>2164689.13</v>
      </c>
      <c r="D22" s="9">
        <v>15017450.01</v>
      </c>
    </row>
    <row r="23" spans="1:5" ht="12.75">
      <c r="A23" s="43" t="s">
        <v>16</v>
      </c>
      <c r="B23" s="79" t="s">
        <v>27</v>
      </c>
      <c r="C23" s="121">
        <v>751978.8</v>
      </c>
      <c r="D23" s="81"/>
      <c r="E23" s="1"/>
    </row>
    <row r="24" spans="1:4" ht="12.75">
      <c r="A24" s="43" t="s">
        <v>17</v>
      </c>
      <c r="B24" s="82" t="s">
        <v>27</v>
      </c>
      <c r="C24" s="121">
        <v>-64241.84</v>
      </c>
      <c r="D24" s="9">
        <v>2250003.34</v>
      </c>
    </row>
    <row r="25" spans="1:4" ht="12.75">
      <c r="A25" s="43" t="s">
        <v>18</v>
      </c>
      <c r="B25" s="82" t="s">
        <v>27</v>
      </c>
      <c r="C25" s="121">
        <v>7338247.95</v>
      </c>
      <c r="D25" s="9">
        <v>21834161.2</v>
      </c>
    </row>
    <row r="26" spans="1:4" ht="12.75">
      <c r="A26" s="43" t="s">
        <v>19</v>
      </c>
      <c r="B26" s="82" t="s">
        <v>27</v>
      </c>
      <c r="C26" s="80">
        <v>0</v>
      </c>
      <c r="D26" s="81">
        <v>0</v>
      </c>
    </row>
    <row r="27" spans="1:4" ht="12.75">
      <c r="A27" s="43" t="s">
        <v>26</v>
      </c>
      <c r="B27" s="82" t="s">
        <v>27</v>
      </c>
      <c r="C27" s="80">
        <v>0</v>
      </c>
      <c r="D27" s="81">
        <v>0</v>
      </c>
    </row>
    <row r="28" spans="1:4" ht="12.75">
      <c r="A28" s="83" t="s">
        <v>66</v>
      </c>
      <c r="B28" s="84" t="s">
        <v>27</v>
      </c>
      <c r="C28" s="90">
        <v>1103369.5</v>
      </c>
      <c r="D28" s="32">
        <v>9128267.35</v>
      </c>
    </row>
    <row r="29" spans="1:4" ht="12.75">
      <c r="A29" s="122" t="s">
        <v>37</v>
      </c>
      <c r="B29" s="117"/>
      <c r="C29" s="27">
        <f>SUM(C14:C28)</f>
        <v>97568496.92</v>
      </c>
      <c r="D29" s="27">
        <f>SUM(D14:D28)</f>
        <v>126003704.41</v>
      </c>
    </row>
    <row r="30" spans="1:7" ht="12.75">
      <c r="A30" s="42"/>
      <c r="B30" s="42"/>
      <c r="C30" s="42"/>
      <c r="D30" s="42"/>
      <c r="E30" s="3"/>
      <c r="F30" s="3"/>
      <c r="G30" s="3"/>
    </row>
    <row r="31" spans="1:4" ht="12.75">
      <c r="A31" s="174" t="s">
        <v>1</v>
      </c>
      <c r="B31" s="174"/>
      <c r="C31" s="174"/>
      <c r="D31" s="174"/>
    </row>
    <row r="32" spans="1:4" ht="12.75">
      <c r="A32" s="42"/>
      <c r="B32" s="42"/>
      <c r="C32" s="42"/>
      <c r="D32" s="42"/>
    </row>
    <row r="33" spans="1:4" ht="12.75">
      <c r="A33" s="46" t="s">
        <v>20</v>
      </c>
      <c r="B33" s="85" t="s">
        <v>27</v>
      </c>
      <c r="C33" s="86">
        <v>0</v>
      </c>
      <c r="D33" s="87">
        <v>0</v>
      </c>
    </row>
    <row r="34" spans="1:4" ht="12.75">
      <c r="A34" s="46" t="s">
        <v>21</v>
      </c>
      <c r="B34" s="85" t="s">
        <v>27</v>
      </c>
      <c r="C34" s="86">
        <v>0</v>
      </c>
      <c r="D34" s="87">
        <v>0</v>
      </c>
    </row>
    <row r="35" spans="1:4" ht="12.75">
      <c r="A35" s="46" t="s">
        <v>22</v>
      </c>
      <c r="B35" s="85" t="s">
        <v>27</v>
      </c>
      <c r="C35" s="86">
        <v>0</v>
      </c>
      <c r="D35" s="87">
        <v>0</v>
      </c>
    </row>
    <row r="36" spans="1:4" ht="12.75">
      <c r="A36" s="46" t="s">
        <v>24</v>
      </c>
      <c r="B36" s="88" t="s">
        <v>27</v>
      </c>
      <c r="C36" s="86">
        <v>0</v>
      </c>
      <c r="D36" s="87">
        <v>0</v>
      </c>
    </row>
    <row r="37" spans="1:4" ht="12.75">
      <c r="A37" s="46" t="s">
        <v>25</v>
      </c>
      <c r="B37" s="85" t="s">
        <v>27</v>
      </c>
      <c r="C37" s="86">
        <v>1590183.36</v>
      </c>
      <c r="D37" s="89">
        <v>384870.87</v>
      </c>
    </row>
    <row r="38" spans="1:4" ht="12.75">
      <c r="A38" s="46" t="s">
        <v>64</v>
      </c>
      <c r="B38" s="88" t="s">
        <v>27</v>
      </c>
      <c r="C38" s="86">
        <v>0</v>
      </c>
      <c r="D38" s="87">
        <v>0</v>
      </c>
    </row>
    <row r="39" spans="1:4" ht="12.75">
      <c r="A39" s="46" t="s">
        <v>70</v>
      </c>
      <c r="B39" s="88" t="s">
        <v>27</v>
      </c>
      <c r="C39" s="86">
        <v>0</v>
      </c>
      <c r="D39" s="87">
        <v>0</v>
      </c>
    </row>
    <row r="40" spans="1:4" ht="12.75">
      <c r="A40" s="46" t="s">
        <v>67</v>
      </c>
      <c r="B40" s="85" t="s">
        <v>27</v>
      </c>
      <c r="C40" s="86">
        <v>8611079.8</v>
      </c>
      <c r="D40" s="89">
        <v>2600151.16</v>
      </c>
    </row>
    <row r="41" spans="1:4" ht="12.75">
      <c r="A41" s="46" t="s">
        <v>69</v>
      </c>
      <c r="B41" s="88" t="s">
        <v>27</v>
      </c>
      <c r="C41" s="86">
        <v>0</v>
      </c>
      <c r="D41" s="89">
        <v>0</v>
      </c>
    </row>
    <row r="42" spans="1:4" ht="12.75">
      <c r="A42" s="46" t="s">
        <v>10</v>
      </c>
      <c r="B42" s="85" t="s">
        <v>27</v>
      </c>
      <c r="C42" s="86">
        <v>67858558.62</v>
      </c>
      <c r="D42" s="89">
        <v>6070202.5</v>
      </c>
    </row>
    <row r="43" spans="1:4" ht="12.75">
      <c r="A43" s="46" t="s">
        <v>51</v>
      </c>
      <c r="B43" s="88" t="s">
        <v>27</v>
      </c>
      <c r="C43" s="86">
        <v>0</v>
      </c>
      <c r="D43" s="87">
        <v>0</v>
      </c>
    </row>
    <row r="44" spans="1:4" ht="12.75">
      <c r="A44" s="46" t="s">
        <v>62</v>
      </c>
      <c r="B44" s="88" t="s">
        <v>27</v>
      </c>
      <c r="C44" s="86">
        <v>856405.92</v>
      </c>
      <c r="D44" s="89">
        <v>2179793.72</v>
      </c>
    </row>
    <row r="45" spans="1:4" ht="12.75">
      <c r="A45" s="22" t="s">
        <v>38</v>
      </c>
      <c r="B45" s="42"/>
      <c r="C45" s="33">
        <f>SUM(C33:C44)</f>
        <v>78916227.7</v>
      </c>
      <c r="D45" s="33">
        <f>SUM(D33:D44)</f>
        <v>11235018.250000002</v>
      </c>
    </row>
    <row r="46" spans="1:4" ht="12.75">
      <c r="A46" s="42"/>
      <c r="B46" s="42"/>
      <c r="C46" s="42"/>
      <c r="D46" s="42"/>
    </row>
    <row r="47" spans="1:5" ht="12.75">
      <c r="A47" s="123" t="s">
        <v>3</v>
      </c>
      <c r="B47" s="117"/>
      <c r="C47" s="20">
        <f>+C45+C29</f>
        <v>176484724.62</v>
      </c>
      <c r="D47" s="20">
        <f>+D29+D45</f>
        <v>137238722.66</v>
      </c>
      <c r="E47" s="161">
        <f>+C47+D47</f>
        <v>313723447.28</v>
      </c>
    </row>
    <row r="49" spans="1:6" ht="12.75">
      <c r="A49" s="176"/>
      <c r="B49" s="176"/>
      <c r="C49" s="176"/>
      <c r="D49" s="176"/>
      <c r="E49" s="176"/>
      <c r="F49" s="176"/>
    </row>
    <row r="50" spans="3:5" ht="12.75">
      <c r="C50" s="6">
        <v>176484724.62</v>
      </c>
      <c r="D50" s="6">
        <v>137238722.66</v>
      </c>
      <c r="E50" s="6">
        <f>+C50+D50</f>
        <v>313723447.28</v>
      </c>
    </row>
  </sheetData>
  <sheetProtection/>
  <mergeCells count="4">
    <mergeCell ref="A8:G8"/>
    <mergeCell ref="A31:D31"/>
    <mergeCell ref="A12:D12"/>
    <mergeCell ref="A49:F49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G49"/>
  <sheetViews>
    <sheetView zoomScalePageLayoutView="0" workbookViewId="0" topLeftCell="A25">
      <selection activeCell="E30" sqref="E30"/>
    </sheetView>
  </sheetViews>
  <sheetFormatPr defaultColWidth="11.421875" defaultRowHeight="12.75"/>
  <cols>
    <col min="1" max="1" width="69.140625" style="6" bestFit="1" customWidth="1"/>
    <col min="2" max="2" width="38.00390625" style="6" bestFit="1" customWidth="1"/>
    <col min="3" max="3" width="14.8515625" style="6" bestFit="1" customWidth="1"/>
    <col min="4" max="16384" width="11.421875" style="6" customWidth="1"/>
  </cols>
  <sheetData>
    <row r="7" spans="1:7" ht="20.25">
      <c r="A7" s="177" t="s">
        <v>53</v>
      </c>
      <c r="B7" s="177"/>
      <c r="C7" s="177"/>
      <c r="D7" s="124"/>
      <c r="E7" s="124"/>
      <c r="F7" s="124"/>
      <c r="G7" s="124"/>
    </row>
    <row r="9" ht="12.75">
      <c r="A9" s="117" t="s">
        <v>35</v>
      </c>
    </row>
    <row r="10" spans="1:3" ht="12.75">
      <c r="A10" s="117" t="s">
        <v>47</v>
      </c>
      <c r="B10" s="42"/>
      <c r="C10" s="42"/>
    </row>
    <row r="11" spans="1:7" ht="12.75">
      <c r="A11" s="175" t="s">
        <v>34</v>
      </c>
      <c r="B11" s="175"/>
      <c r="C11" s="175"/>
      <c r="D11" s="125"/>
      <c r="E11" s="125"/>
      <c r="F11" s="125"/>
      <c r="G11" s="125"/>
    </row>
    <row r="12" spans="1:3" ht="12.75">
      <c r="A12" s="117" t="s">
        <v>77</v>
      </c>
      <c r="B12" s="42"/>
      <c r="C12" s="118" t="s">
        <v>44</v>
      </c>
    </row>
    <row r="13" spans="1:3" ht="12.75">
      <c r="A13" s="36" t="s">
        <v>46</v>
      </c>
      <c r="B13" s="37" t="s">
        <v>28</v>
      </c>
      <c r="C13" s="30">
        <v>24609092.54</v>
      </c>
    </row>
    <row r="14" spans="1:3" ht="12.75">
      <c r="A14" s="36" t="s">
        <v>7</v>
      </c>
      <c r="B14" s="41" t="s">
        <v>28</v>
      </c>
      <c r="C14" s="30">
        <v>0</v>
      </c>
    </row>
    <row r="15" spans="1:3" ht="12.75">
      <c r="A15" s="36" t="s">
        <v>8</v>
      </c>
      <c r="B15" s="37" t="s">
        <v>28</v>
      </c>
      <c r="C15" s="92">
        <v>2253742.93</v>
      </c>
    </row>
    <row r="16" spans="1:3" ht="12.75">
      <c r="A16" s="36" t="s">
        <v>9</v>
      </c>
      <c r="B16" s="41" t="s">
        <v>28</v>
      </c>
      <c r="C16" s="92">
        <v>0.08</v>
      </c>
    </row>
    <row r="17" spans="1:3" ht="12.75">
      <c r="A17" s="36" t="s">
        <v>11</v>
      </c>
      <c r="B17" s="37" t="s">
        <v>28</v>
      </c>
      <c r="C17" s="38">
        <v>84961.76</v>
      </c>
    </row>
    <row r="18" spans="1:3" ht="12.75">
      <c r="A18" s="36" t="s">
        <v>12</v>
      </c>
      <c r="B18" s="41" t="s">
        <v>28</v>
      </c>
      <c r="C18" s="38">
        <v>753001.49</v>
      </c>
    </row>
    <row r="19" spans="1:3" ht="12.75">
      <c r="A19" s="36" t="s">
        <v>13</v>
      </c>
      <c r="B19" s="37" t="s">
        <v>28</v>
      </c>
      <c r="C19" s="38">
        <v>0.52</v>
      </c>
    </row>
    <row r="20" spans="1:3" ht="12.75">
      <c r="A20" s="36" t="s">
        <v>14</v>
      </c>
      <c r="B20" s="41" t="s">
        <v>28</v>
      </c>
      <c r="C20" s="38">
        <v>0</v>
      </c>
    </row>
    <row r="21" spans="1:3" ht="12.75">
      <c r="A21" s="36" t="s">
        <v>15</v>
      </c>
      <c r="B21" s="41" t="s">
        <v>28</v>
      </c>
      <c r="C21" s="91">
        <v>0</v>
      </c>
    </row>
    <row r="22" spans="1:3" ht="12.75">
      <c r="A22" s="36" t="s">
        <v>16</v>
      </c>
      <c r="B22" s="37" t="s">
        <v>28</v>
      </c>
      <c r="C22" s="38">
        <v>4084266.57</v>
      </c>
    </row>
    <row r="23" spans="1:3" ht="12.75">
      <c r="A23" s="36" t="s">
        <v>17</v>
      </c>
      <c r="B23" s="37" t="s">
        <v>28</v>
      </c>
      <c r="C23" s="38">
        <v>0</v>
      </c>
    </row>
    <row r="24" spans="1:3" ht="12.75">
      <c r="A24" s="36" t="s">
        <v>18</v>
      </c>
      <c r="B24" s="41" t="s">
        <v>28</v>
      </c>
      <c r="C24" s="30">
        <v>0</v>
      </c>
    </row>
    <row r="25" spans="1:3" ht="12.75">
      <c r="A25" s="36" t="s">
        <v>19</v>
      </c>
      <c r="B25" s="41" t="s">
        <v>28</v>
      </c>
      <c r="C25" s="30">
        <v>0</v>
      </c>
    </row>
    <row r="26" spans="1:3" ht="12.75">
      <c r="A26" s="36" t="s">
        <v>26</v>
      </c>
      <c r="B26" s="41" t="s">
        <v>28</v>
      </c>
      <c r="C26" s="30">
        <v>0</v>
      </c>
    </row>
    <row r="27" spans="1:3" ht="12.75">
      <c r="A27" s="36" t="s">
        <v>66</v>
      </c>
      <c r="B27" s="41" t="s">
        <v>28</v>
      </c>
      <c r="C27" s="30">
        <v>2620000</v>
      </c>
    </row>
    <row r="28" spans="1:3" ht="12.75">
      <c r="A28" s="42"/>
      <c r="B28" s="42"/>
      <c r="C28" s="42"/>
    </row>
    <row r="29" spans="1:3" ht="12.75">
      <c r="A29" s="160" t="s">
        <v>39</v>
      </c>
      <c r="B29" s="42"/>
      <c r="C29" s="142">
        <f>SUM(C13:C28)</f>
        <v>34405065.89</v>
      </c>
    </row>
    <row r="30" spans="1:4" ht="12.75">
      <c r="A30" s="42"/>
      <c r="B30" s="42"/>
      <c r="C30" s="42"/>
      <c r="D30" s="126"/>
    </row>
    <row r="31" spans="1:3" ht="12.75">
      <c r="A31" s="174" t="s">
        <v>1</v>
      </c>
      <c r="B31" s="174"/>
      <c r="C31" s="174"/>
    </row>
    <row r="32" spans="1:3" ht="12.75">
      <c r="A32" s="42"/>
      <c r="B32" s="42"/>
      <c r="C32" s="42"/>
    </row>
    <row r="33" spans="1:3" ht="12.75">
      <c r="A33" s="22" t="s">
        <v>20</v>
      </c>
      <c r="B33" s="93" t="s">
        <v>28</v>
      </c>
      <c r="C33" s="44">
        <v>0</v>
      </c>
    </row>
    <row r="34" spans="1:3" ht="12.75">
      <c r="A34" s="22" t="s">
        <v>21</v>
      </c>
      <c r="B34" s="93" t="s">
        <v>28</v>
      </c>
      <c r="C34" s="44">
        <v>0</v>
      </c>
    </row>
    <row r="35" spans="1:3" ht="12.75">
      <c r="A35" s="22" t="s">
        <v>22</v>
      </c>
      <c r="B35" s="93" t="s">
        <v>28</v>
      </c>
      <c r="C35" s="44">
        <v>0</v>
      </c>
    </row>
    <row r="36" spans="1:3" ht="12.75">
      <c r="A36" s="22" t="s">
        <v>23</v>
      </c>
      <c r="B36" s="93" t="s">
        <v>28</v>
      </c>
      <c r="C36" s="44">
        <v>0</v>
      </c>
    </row>
    <row r="37" spans="1:3" ht="12.75">
      <c r="A37" s="22" t="s">
        <v>24</v>
      </c>
      <c r="B37" s="93" t="s">
        <v>28</v>
      </c>
      <c r="C37" s="44">
        <v>0</v>
      </c>
    </row>
    <row r="38" spans="1:3" ht="12.75">
      <c r="A38" s="22" t="s">
        <v>25</v>
      </c>
      <c r="B38" s="93" t="s">
        <v>28</v>
      </c>
      <c r="C38" s="44">
        <v>0</v>
      </c>
    </row>
    <row r="39" spans="1:3" ht="12.75">
      <c r="A39" s="22" t="s">
        <v>64</v>
      </c>
      <c r="B39" s="93" t="s">
        <v>28</v>
      </c>
      <c r="C39" s="94">
        <v>51365.87</v>
      </c>
    </row>
    <row r="40" spans="1:3" ht="12.75">
      <c r="A40" s="22" t="s">
        <v>50</v>
      </c>
      <c r="B40" s="93" t="s">
        <v>28</v>
      </c>
      <c r="C40" s="44">
        <v>0</v>
      </c>
    </row>
    <row r="41" spans="1:3" ht="12.75">
      <c r="A41" s="22" t="s">
        <v>51</v>
      </c>
      <c r="B41" s="95" t="s">
        <v>28</v>
      </c>
      <c r="C41" s="44">
        <v>0</v>
      </c>
    </row>
    <row r="42" spans="1:3" ht="12.75">
      <c r="A42" s="22" t="s">
        <v>10</v>
      </c>
      <c r="B42" s="93" t="s">
        <v>28</v>
      </c>
      <c r="C42" s="44">
        <v>0</v>
      </c>
    </row>
    <row r="43" spans="1:3" ht="12.75">
      <c r="A43" s="22" t="s">
        <v>23</v>
      </c>
      <c r="B43" s="93" t="s">
        <v>28</v>
      </c>
      <c r="C43" s="44">
        <v>0</v>
      </c>
    </row>
    <row r="44" spans="1:3" ht="12.75">
      <c r="A44" s="22" t="s">
        <v>62</v>
      </c>
      <c r="B44" s="93" t="s">
        <v>28</v>
      </c>
      <c r="C44" s="43">
        <v>731115.75</v>
      </c>
    </row>
    <row r="45" spans="1:3" ht="12.75">
      <c r="A45" s="102" t="s">
        <v>40</v>
      </c>
      <c r="B45" s="117"/>
      <c r="C45" s="23">
        <f>SUM(C33:C44)</f>
        <v>782481.62</v>
      </c>
    </row>
    <row r="46" spans="1:3" ht="12.75">
      <c r="A46" s="42"/>
      <c r="B46" s="42"/>
      <c r="C46" s="42"/>
    </row>
    <row r="47" spans="1:3" ht="12.75">
      <c r="A47" s="104" t="s">
        <v>3</v>
      </c>
      <c r="B47" s="127"/>
      <c r="C47" s="18">
        <f>+C29+C45</f>
        <v>35187547.51</v>
      </c>
    </row>
    <row r="48" spans="1:3" ht="12.75">
      <c r="A48" s="42"/>
      <c r="B48" s="42"/>
      <c r="C48" s="42"/>
    </row>
    <row r="49" spans="1:6" ht="12.75">
      <c r="A49" s="169"/>
      <c r="B49" s="169"/>
      <c r="C49" s="169"/>
      <c r="D49" s="169"/>
      <c r="E49" s="169"/>
      <c r="F49" s="169"/>
    </row>
  </sheetData>
  <sheetProtection/>
  <mergeCells count="4">
    <mergeCell ref="A31:C31"/>
    <mergeCell ref="A11:C11"/>
    <mergeCell ref="A7:C7"/>
    <mergeCell ref="A49:F4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F48"/>
  <sheetViews>
    <sheetView zoomScalePageLayoutView="0" workbookViewId="0" topLeftCell="A22">
      <selection activeCell="F46" sqref="F46"/>
    </sheetView>
  </sheetViews>
  <sheetFormatPr defaultColWidth="11.421875" defaultRowHeight="12.75"/>
  <cols>
    <col min="1" max="1" width="69.140625" style="6" bestFit="1" customWidth="1"/>
    <col min="2" max="2" width="38.8515625" style="6" bestFit="1" customWidth="1"/>
    <col min="3" max="5" width="16.57421875" style="6" bestFit="1" customWidth="1"/>
    <col min="6" max="16384" width="11.421875" style="6" customWidth="1"/>
  </cols>
  <sheetData>
    <row r="7" spans="1:3" ht="20.25">
      <c r="A7" s="177" t="s">
        <v>45</v>
      </c>
      <c r="B7" s="177"/>
      <c r="C7" s="177"/>
    </row>
    <row r="9" spans="1:3" ht="12.75">
      <c r="A9" s="117" t="s">
        <v>35</v>
      </c>
      <c r="B9" s="42"/>
      <c r="C9" s="42"/>
    </row>
    <row r="10" spans="1:3" ht="12.75">
      <c r="A10" s="117" t="s">
        <v>47</v>
      </c>
      <c r="B10" s="42"/>
      <c r="C10" s="42"/>
    </row>
    <row r="11" spans="1:3" ht="12.75">
      <c r="A11" s="178" t="s">
        <v>34</v>
      </c>
      <c r="B11" s="179"/>
      <c r="C11" s="180"/>
    </row>
    <row r="12" spans="1:3" ht="12.75">
      <c r="A12" s="117" t="s">
        <v>77</v>
      </c>
      <c r="B12" s="42"/>
      <c r="C12" s="118" t="s">
        <v>44</v>
      </c>
    </row>
    <row r="13" spans="1:3" ht="12.75">
      <c r="A13" s="22" t="s">
        <v>46</v>
      </c>
      <c r="B13" s="133" t="s">
        <v>29</v>
      </c>
      <c r="C13" s="131">
        <v>358540105.57</v>
      </c>
    </row>
    <row r="14" spans="1:3" ht="12.75">
      <c r="A14" s="22" t="s">
        <v>7</v>
      </c>
      <c r="B14" s="133" t="s">
        <v>29</v>
      </c>
      <c r="C14" s="134">
        <v>141612566.54</v>
      </c>
    </row>
    <row r="15" spans="1:3" ht="12.75">
      <c r="A15" s="22" t="s">
        <v>8</v>
      </c>
      <c r="B15" s="133" t="s">
        <v>29</v>
      </c>
      <c r="C15" s="134">
        <v>258019999.91</v>
      </c>
    </row>
    <row r="16" spans="1:3" ht="12.75">
      <c r="A16" s="22" t="s">
        <v>9</v>
      </c>
      <c r="B16" s="133" t="s">
        <v>29</v>
      </c>
      <c r="C16" s="134">
        <v>966067278.12</v>
      </c>
    </row>
    <row r="17" spans="1:3" ht="12.75">
      <c r="A17" s="22" t="s">
        <v>11</v>
      </c>
      <c r="B17" s="133" t="s">
        <v>29</v>
      </c>
      <c r="C17" s="135">
        <v>226668.42</v>
      </c>
    </row>
    <row r="18" spans="1:3" ht="12.75">
      <c r="A18" s="22" t="s">
        <v>12</v>
      </c>
      <c r="B18" s="133" t="s">
        <v>29</v>
      </c>
      <c r="C18" s="135">
        <v>14777710.27</v>
      </c>
    </row>
    <row r="19" spans="1:3" ht="12.75">
      <c r="A19" s="22" t="s">
        <v>13</v>
      </c>
      <c r="B19" s="133" t="s">
        <v>29</v>
      </c>
      <c r="C19" s="135">
        <v>664701605.65</v>
      </c>
    </row>
    <row r="20" spans="1:3" ht="12.75">
      <c r="A20" s="22" t="s">
        <v>14</v>
      </c>
      <c r="B20" s="133" t="s">
        <v>29</v>
      </c>
      <c r="C20" s="135">
        <v>1246359024.6</v>
      </c>
    </row>
    <row r="21" spans="1:3" ht="12.75">
      <c r="A21" s="22" t="s">
        <v>15</v>
      </c>
      <c r="B21" s="133" t="s">
        <v>29</v>
      </c>
      <c r="C21" s="135">
        <v>1815669842.03</v>
      </c>
    </row>
    <row r="22" spans="1:3" ht="12.75">
      <c r="A22" s="22" t="s">
        <v>16</v>
      </c>
      <c r="B22" s="133" t="s">
        <v>29</v>
      </c>
      <c r="C22" s="135">
        <v>72970769.04</v>
      </c>
    </row>
    <row r="23" spans="1:3" ht="12.75">
      <c r="A23" s="22" t="s">
        <v>17</v>
      </c>
      <c r="B23" s="133" t="s">
        <v>29</v>
      </c>
      <c r="C23" s="135">
        <v>84585670.04</v>
      </c>
    </row>
    <row r="24" spans="1:3" ht="12.75">
      <c r="A24" s="22" t="s">
        <v>18</v>
      </c>
      <c r="B24" s="133" t="s">
        <v>29</v>
      </c>
      <c r="C24" s="135">
        <v>449855323.35</v>
      </c>
    </row>
    <row r="25" spans="1:3" ht="12.75">
      <c r="A25" s="22" t="s">
        <v>19</v>
      </c>
      <c r="B25" s="133" t="s">
        <v>29</v>
      </c>
      <c r="C25" s="135">
        <v>19000</v>
      </c>
    </row>
    <row r="26" spans="1:3" ht="12.75">
      <c r="A26" s="22" t="s">
        <v>26</v>
      </c>
      <c r="B26" s="133" t="s">
        <v>29</v>
      </c>
      <c r="C26" s="135">
        <v>619759.86</v>
      </c>
    </row>
    <row r="27" spans="1:3" ht="12.75">
      <c r="A27" s="22" t="s">
        <v>66</v>
      </c>
      <c r="B27" s="133" t="s">
        <v>29</v>
      </c>
      <c r="C27" s="93">
        <v>80527158.86</v>
      </c>
    </row>
    <row r="28" spans="1:3" ht="12.75">
      <c r="A28" s="128" t="s">
        <v>39</v>
      </c>
      <c r="B28" s="117"/>
      <c r="C28" s="129">
        <f>SUM(C13:C27)</f>
        <v>6154552482.259999</v>
      </c>
    </row>
    <row r="29" spans="1:3" ht="12.75">
      <c r="A29" s="42"/>
      <c r="B29" s="42"/>
      <c r="C29" s="42"/>
    </row>
    <row r="30" spans="1:3" ht="12.75">
      <c r="A30" s="174" t="s">
        <v>1</v>
      </c>
      <c r="B30" s="174"/>
      <c r="C30" s="174"/>
    </row>
    <row r="31" spans="1:3" ht="12.75">
      <c r="A31" s="42"/>
      <c r="B31" s="42"/>
      <c r="C31" s="42"/>
    </row>
    <row r="32" spans="1:3" ht="12.75">
      <c r="A32" s="136" t="s">
        <v>20</v>
      </c>
      <c r="B32" s="137" t="s">
        <v>29</v>
      </c>
      <c r="C32" s="86">
        <v>135230659.01</v>
      </c>
    </row>
    <row r="33" spans="1:3" ht="12.75">
      <c r="A33" s="136" t="s">
        <v>21</v>
      </c>
      <c r="B33" s="137" t="s">
        <v>29</v>
      </c>
      <c r="C33" s="138">
        <v>0</v>
      </c>
    </row>
    <row r="34" spans="1:3" ht="12.75">
      <c r="A34" s="136" t="s">
        <v>68</v>
      </c>
      <c r="B34" s="137" t="s">
        <v>29</v>
      </c>
      <c r="C34" s="138">
        <v>0</v>
      </c>
    </row>
    <row r="35" spans="1:3" ht="12.75">
      <c r="A35" s="136" t="s">
        <v>24</v>
      </c>
      <c r="B35" s="137" t="s">
        <v>29</v>
      </c>
      <c r="C35" s="86">
        <v>1125402.28</v>
      </c>
    </row>
    <row r="36" spans="1:3" ht="12.75">
      <c r="A36" s="136" t="s">
        <v>25</v>
      </c>
      <c r="B36" s="137" t="s">
        <v>29</v>
      </c>
      <c r="C36" s="86">
        <v>265226675.02</v>
      </c>
    </row>
    <row r="37" spans="1:3" ht="12.75">
      <c r="A37" s="136" t="s">
        <v>69</v>
      </c>
      <c r="B37" s="137" t="s">
        <v>29</v>
      </c>
      <c r="C37" s="138">
        <v>0</v>
      </c>
    </row>
    <row r="38" spans="1:3" ht="12.75">
      <c r="A38" s="136" t="s">
        <v>64</v>
      </c>
      <c r="B38" s="137" t="s">
        <v>29</v>
      </c>
      <c r="C38" s="139">
        <v>159677549.63</v>
      </c>
    </row>
    <row r="39" spans="1:3" ht="12.75">
      <c r="A39" s="136" t="s">
        <v>56</v>
      </c>
      <c r="B39" s="137" t="s">
        <v>29</v>
      </c>
      <c r="C39" s="138">
        <v>0</v>
      </c>
    </row>
    <row r="40" spans="1:3" ht="12.75">
      <c r="A40" s="136" t="s">
        <v>10</v>
      </c>
      <c r="B40" s="137" t="s">
        <v>29</v>
      </c>
      <c r="C40" s="86">
        <v>193699518.44</v>
      </c>
    </row>
    <row r="41" spans="1:3" ht="12.75">
      <c r="A41" s="136" t="s">
        <v>67</v>
      </c>
      <c r="B41" s="137" t="s">
        <v>29</v>
      </c>
      <c r="C41" s="86">
        <v>41193346.64</v>
      </c>
    </row>
    <row r="42" spans="1:3" ht="12.75">
      <c r="A42" s="136" t="s">
        <v>62</v>
      </c>
      <c r="B42" s="137" t="s">
        <v>29</v>
      </c>
      <c r="C42" s="86">
        <v>145858453.65</v>
      </c>
    </row>
    <row r="43" spans="1:3" ht="12.75">
      <c r="A43" s="102" t="s">
        <v>40</v>
      </c>
      <c r="B43" s="42"/>
      <c r="C43" s="23">
        <f>SUM(C32:C42)</f>
        <v>942011604.6700001</v>
      </c>
    </row>
    <row r="44" spans="1:6" ht="12.75">
      <c r="A44" s="42"/>
      <c r="B44" s="42"/>
      <c r="C44" s="42"/>
      <c r="D44" s="6">
        <f>+C21+C16</f>
        <v>2781737120.15</v>
      </c>
      <c r="E44" s="6">
        <v>2781737120.15</v>
      </c>
      <c r="F44" s="6" t="s">
        <v>79</v>
      </c>
    </row>
    <row r="45" spans="1:6" ht="12.75">
      <c r="A45" s="104" t="s">
        <v>3</v>
      </c>
      <c r="B45" s="117"/>
      <c r="C45" s="18">
        <f>+C43+C28</f>
        <v>7096564086.929999</v>
      </c>
      <c r="D45" s="6">
        <f>+C45-C16-C21</f>
        <v>4314826966.78</v>
      </c>
      <c r="E45" s="6">
        <v>4314826966.78</v>
      </c>
      <c r="F45" s="6" t="s">
        <v>80</v>
      </c>
    </row>
    <row r="46" spans="1:3" ht="12.75">
      <c r="A46" s="117"/>
      <c r="B46" s="117"/>
      <c r="C46" s="117"/>
    </row>
    <row r="48" spans="1:6" ht="12.75">
      <c r="A48" s="169"/>
      <c r="B48" s="169"/>
      <c r="C48" s="169"/>
      <c r="D48" s="169"/>
      <c r="E48" s="169"/>
      <c r="F48" s="169"/>
    </row>
  </sheetData>
  <sheetProtection/>
  <mergeCells count="4">
    <mergeCell ref="A7:C7"/>
    <mergeCell ref="A30:C30"/>
    <mergeCell ref="A11:C11"/>
    <mergeCell ref="A48:F48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32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69.140625" style="6" bestFit="1" customWidth="1"/>
    <col min="2" max="2" width="38.57421875" style="6" customWidth="1"/>
    <col min="3" max="3" width="18.00390625" style="6" customWidth="1"/>
    <col min="4" max="4" width="23.28125" style="6" bestFit="1" customWidth="1"/>
    <col min="5" max="16384" width="11.421875" style="6" customWidth="1"/>
  </cols>
  <sheetData>
    <row r="6" spans="1:3" ht="20.25">
      <c r="A6" s="177" t="s">
        <v>54</v>
      </c>
      <c r="B6" s="177"/>
      <c r="C6" s="177"/>
    </row>
    <row r="8" spans="1:3" ht="12.75">
      <c r="A8" s="117" t="s">
        <v>35</v>
      </c>
      <c r="B8" s="42"/>
      <c r="C8" s="42"/>
    </row>
    <row r="9" spans="1:3" ht="12.75">
      <c r="A9" s="117" t="s">
        <v>47</v>
      </c>
      <c r="B9" s="42"/>
      <c r="C9" s="42"/>
    </row>
    <row r="10" spans="1:3" ht="12.75">
      <c r="A10" s="178" t="s">
        <v>34</v>
      </c>
      <c r="B10" s="179"/>
      <c r="C10" s="180"/>
    </row>
    <row r="11" spans="1:3" ht="12.75">
      <c r="A11" s="117" t="s">
        <v>71</v>
      </c>
      <c r="B11" s="42"/>
      <c r="C11" s="118" t="s">
        <v>44</v>
      </c>
    </row>
    <row r="12" spans="1:3" ht="12.75">
      <c r="A12" s="36" t="s">
        <v>46</v>
      </c>
      <c r="B12" s="37" t="s">
        <v>65</v>
      </c>
      <c r="C12" s="30">
        <v>147980958.73</v>
      </c>
    </row>
    <row r="13" spans="1:3" ht="12.75">
      <c r="A13" s="36" t="s">
        <v>7</v>
      </c>
      <c r="B13" s="37" t="s">
        <v>65</v>
      </c>
      <c r="C13" s="92">
        <v>13464712.93</v>
      </c>
    </row>
    <row r="14" spans="1:3" ht="12.75">
      <c r="A14" s="36" t="s">
        <v>11</v>
      </c>
      <c r="B14" s="37" t="s">
        <v>65</v>
      </c>
      <c r="C14" s="38">
        <v>116682137.79</v>
      </c>
    </row>
    <row r="15" spans="1:3" ht="12.75">
      <c r="A15" s="36" t="s">
        <v>12</v>
      </c>
      <c r="B15" s="37" t="s">
        <v>65</v>
      </c>
      <c r="C15" s="38">
        <v>49581319.85</v>
      </c>
    </row>
    <row r="16" spans="1:3" ht="12.75">
      <c r="A16" s="36" t="s">
        <v>16</v>
      </c>
      <c r="B16" s="37" t="s">
        <v>65</v>
      </c>
      <c r="C16" s="38">
        <v>86674320.51</v>
      </c>
    </row>
    <row r="17" spans="1:3" ht="12.75">
      <c r="A17" s="36" t="s">
        <v>8</v>
      </c>
      <c r="B17" s="37" t="s">
        <v>65</v>
      </c>
      <c r="C17" s="92">
        <v>64917100.49</v>
      </c>
    </row>
    <row r="18" spans="1:3" ht="12.75">
      <c r="A18" s="36" t="s">
        <v>26</v>
      </c>
      <c r="B18" s="37" t="s">
        <v>65</v>
      </c>
      <c r="C18" s="38">
        <v>6644977.72</v>
      </c>
    </row>
    <row r="19" spans="1:3" ht="12.75">
      <c r="A19" s="42"/>
      <c r="B19" s="42"/>
      <c r="C19" s="42"/>
    </row>
    <row r="20" spans="1:3" ht="12.75">
      <c r="A20" s="140" t="s">
        <v>74</v>
      </c>
      <c r="B20" s="42"/>
      <c r="C20" s="18">
        <f>SUM(C12:C19)</f>
        <v>485945528.02000004</v>
      </c>
    </row>
    <row r="21" spans="1:3" ht="12.75">
      <c r="A21" s="42"/>
      <c r="B21" s="42"/>
      <c r="C21" s="42"/>
    </row>
    <row r="22" spans="1:3" ht="12.75">
      <c r="A22" s="42"/>
      <c r="B22" s="42"/>
      <c r="C22" s="42"/>
    </row>
    <row r="23" spans="1:3" ht="12.75">
      <c r="A23" s="181" t="s">
        <v>1</v>
      </c>
      <c r="B23" s="182"/>
      <c r="C23" s="183"/>
    </row>
    <row r="24" spans="1:6" ht="12.75">
      <c r="A24" s="144" t="s">
        <v>64</v>
      </c>
      <c r="B24" s="144" t="s">
        <v>65</v>
      </c>
      <c r="C24" s="94">
        <v>589690.31</v>
      </c>
      <c r="D24" s="141"/>
      <c r="E24" s="141"/>
      <c r="F24" s="141"/>
    </row>
    <row r="25" spans="1:3" ht="12.75">
      <c r="A25" s="31" t="s">
        <v>21</v>
      </c>
      <c r="B25" s="144" t="s">
        <v>65</v>
      </c>
      <c r="C25" s="44">
        <v>0</v>
      </c>
    </row>
    <row r="26" spans="1:3" ht="12.75">
      <c r="A26" s="31" t="s">
        <v>69</v>
      </c>
      <c r="B26" s="144" t="s">
        <v>65</v>
      </c>
      <c r="C26" s="44">
        <v>0</v>
      </c>
    </row>
    <row r="27" spans="1:3" ht="12.75">
      <c r="A27" s="31" t="s">
        <v>70</v>
      </c>
      <c r="B27" s="144" t="s">
        <v>65</v>
      </c>
      <c r="C27" s="44">
        <v>0</v>
      </c>
    </row>
    <row r="28" spans="1:3" ht="12.75">
      <c r="A28" s="42"/>
      <c r="B28" s="42"/>
      <c r="C28" s="42"/>
    </row>
    <row r="29" spans="1:3" ht="12.75">
      <c r="A29" s="33" t="s">
        <v>38</v>
      </c>
      <c r="B29" s="42"/>
      <c r="C29" s="142">
        <f>SUM(C24:C28)</f>
        <v>589690.31</v>
      </c>
    </row>
    <row r="30" spans="1:3" ht="13.5" thickBot="1">
      <c r="A30" s="42"/>
      <c r="B30" s="42"/>
      <c r="C30" s="42"/>
    </row>
    <row r="31" spans="1:5" ht="21.75" thickBot="1" thickTop="1">
      <c r="A31" s="143" t="s">
        <v>73</v>
      </c>
      <c r="B31" s="42"/>
      <c r="C31" s="23">
        <f>+C20+C29</f>
        <v>486535218.33000004</v>
      </c>
      <c r="D31" s="194">
        <v>65945000</v>
      </c>
      <c r="E31" s="195">
        <f>+C31/D31</f>
        <v>7.377893977253772</v>
      </c>
    </row>
    <row r="32" ht="13.5" thickTop="1">
      <c r="E32" s="195"/>
    </row>
  </sheetData>
  <sheetProtection/>
  <mergeCells count="3">
    <mergeCell ref="A6:C6"/>
    <mergeCell ref="A10:C10"/>
    <mergeCell ref="A23:C2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F48"/>
  <sheetViews>
    <sheetView zoomScalePageLayoutView="0" workbookViewId="0" topLeftCell="A22">
      <selection activeCell="D29" sqref="D29"/>
    </sheetView>
  </sheetViews>
  <sheetFormatPr defaultColWidth="11.421875" defaultRowHeight="12.75"/>
  <cols>
    <col min="1" max="1" width="61.00390625" style="6" customWidth="1"/>
    <col min="2" max="2" width="25.8515625" style="6" customWidth="1"/>
    <col min="3" max="3" width="14.8515625" style="6" bestFit="1" customWidth="1"/>
    <col min="4" max="4" width="12.8515625" style="6" bestFit="1" customWidth="1"/>
    <col min="5" max="16384" width="11.421875" style="6" customWidth="1"/>
  </cols>
  <sheetData>
    <row r="7" spans="1:3" ht="20.25">
      <c r="A7" s="177" t="s">
        <v>30</v>
      </c>
      <c r="B7" s="177"/>
      <c r="C7" s="177"/>
    </row>
    <row r="8" spans="1:4" ht="12.75">
      <c r="A8" s="117" t="s">
        <v>35</v>
      </c>
      <c r="B8" s="42"/>
      <c r="C8" s="42"/>
      <c r="D8" s="42"/>
    </row>
    <row r="9" spans="1:4" ht="12.75">
      <c r="A9" s="117" t="s">
        <v>47</v>
      </c>
      <c r="B9" s="42"/>
      <c r="C9" s="42"/>
      <c r="D9" s="42"/>
    </row>
    <row r="10" spans="1:4" ht="12.75">
      <c r="A10" s="175" t="s">
        <v>34</v>
      </c>
      <c r="B10" s="175"/>
      <c r="C10" s="175"/>
      <c r="D10" s="42"/>
    </row>
    <row r="11" spans="1:4" ht="12.75">
      <c r="A11" s="117" t="s">
        <v>77</v>
      </c>
      <c r="B11" s="42"/>
      <c r="C11" s="118" t="s">
        <v>44</v>
      </c>
      <c r="D11" s="42"/>
    </row>
    <row r="12" spans="1:4" ht="12.75">
      <c r="A12" s="36" t="s">
        <v>46</v>
      </c>
      <c r="B12" s="37" t="s">
        <v>76</v>
      </c>
      <c r="C12" s="30">
        <v>3827744.18</v>
      </c>
      <c r="D12" s="42"/>
    </row>
    <row r="13" spans="1:4" ht="12.75">
      <c r="A13" s="36" t="s">
        <v>7</v>
      </c>
      <c r="B13" s="37" t="s">
        <v>76</v>
      </c>
      <c r="C13" s="92">
        <v>3125603.35</v>
      </c>
      <c r="D13" s="42"/>
    </row>
    <row r="14" spans="1:4" ht="12.75">
      <c r="A14" s="36" t="s">
        <v>8</v>
      </c>
      <c r="B14" s="37" t="s">
        <v>76</v>
      </c>
      <c r="C14" s="92">
        <v>2126485.87</v>
      </c>
      <c r="D14" s="42"/>
    </row>
    <row r="15" spans="1:4" ht="12.75">
      <c r="A15" s="36" t="s">
        <v>9</v>
      </c>
      <c r="B15" s="37" t="s">
        <v>76</v>
      </c>
      <c r="C15" s="92">
        <v>1415514.59</v>
      </c>
      <c r="D15" s="42"/>
    </row>
    <row r="16" spans="1:4" ht="12.75">
      <c r="A16" s="36" t="s">
        <v>11</v>
      </c>
      <c r="B16" s="37" t="s">
        <v>76</v>
      </c>
      <c r="C16" s="38">
        <v>8340389.91</v>
      </c>
      <c r="D16" s="42"/>
    </row>
    <row r="17" spans="1:4" ht="12.75">
      <c r="A17" s="36" t="s">
        <v>12</v>
      </c>
      <c r="B17" s="37" t="s">
        <v>76</v>
      </c>
      <c r="C17" s="38">
        <v>2865166.73</v>
      </c>
      <c r="D17" s="42"/>
    </row>
    <row r="18" spans="1:4" ht="12.75">
      <c r="A18" s="36" t="s">
        <v>13</v>
      </c>
      <c r="B18" s="37" t="s">
        <v>76</v>
      </c>
      <c r="C18" s="38">
        <v>1507849.03</v>
      </c>
      <c r="D18" s="42"/>
    </row>
    <row r="19" spans="1:4" ht="12.75">
      <c r="A19" s="36" t="s">
        <v>14</v>
      </c>
      <c r="B19" s="37" t="s">
        <v>76</v>
      </c>
      <c r="C19" s="38">
        <v>2632549.69</v>
      </c>
      <c r="D19" s="42"/>
    </row>
    <row r="20" spans="1:4" ht="12.75">
      <c r="A20" s="36" t="s">
        <v>15</v>
      </c>
      <c r="B20" s="37" t="s">
        <v>76</v>
      </c>
      <c r="C20" s="38">
        <v>480427046.29</v>
      </c>
      <c r="D20" s="42"/>
    </row>
    <row r="21" spans="1:4" ht="12.75">
      <c r="A21" s="36" t="s">
        <v>16</v>
      </c>
      <c r="B21" s="37" t="s">
        <v>76</v>
      </c>
      <c r="C21" s="38">
        <v>2526604.57</v>
      </c>
      <c r="D21" s="42"/>
    </row>
    <row r="22" spans="1:4" ht="12.75">
      <c r="A22" s="36" t="s">
        <v>17</v>
      </c>
      <c r="B22" s="37" t="s">
        <v>76</v>
      </c>
      <c r="C22" s="38">
        <v>1459006</v>
      </c>
      <c r="D22" s="42"/>
    </row>
    <row r="23" spans="1:4" ht="12.75">
      <c r="A23" s="36" t="s">
        <v>18</v>
      </c>
      <c r="B23" s="37" t="s">
        <v>76</v>
      </c>
      <c r="C23" s="38">
        <v>584458.34</v>
      </c>
      <c r="D23" s="42"/>
    </row>
    <row r="24" spans="1:4" ht="12.75">
      <c r="A24" s="36" t="s">
        <v>19</v>
      </c>
      <c r="B24" s="37" t="s">
        <v>76</v>
      </c>
      <c r="C24" s="38">
        <v>6151972.57</v>
      </c>
      <c r="D24" s="42"/>
    </row>
    <row r="25" spans="1:4" ht="12.75">
      <c r="A25" s="36" t="s">
        <v>26</v>
      </c>
      <c r="B25" s="37" t="s">
        <v>76</v>
      </c>
      <c r="C25" s="38">
        <v>614596.94</v>
      </c>
      <c r="D25" s="42"/>
    </row>
    <row r="26" spans="1:4" ht="12.75">
      <c r="A26" s="36" t="s">
        <v>66</v>
      </c>
      <c r="B26" s="37" t="s">
        <v>76</v>
      </c>
      <c r="C26" s="145">
        <v>280874.11</v>
      </c>
      <c r="D26" s="42"/>
    </row>
    <row r="27" spans="1:4" ht="12.75">
      <c r="A27" s="147" t="s">
        <v>39</v>
      </c>
      <c r="B27" s="42"/>
      <c r="C27" s="129">
        <f>SUM(C12:C26)</f>
        <v>517885862.17</v>
      </c>
      <c r="D27" s="42"/>
    </row>
    <row r="28" spans="1:4" ht="12.75">
      <c r="A28" s="42"/>
      <c r="B28" s="42"/>
      <c r="C28" s="42"/>
      <c r="D28" s="42"/>
    </row>
    <row r="29" spans="1:4" ht="12.75">
      <c r="A29" s="174" t="s">
        <v>1</v>
      </c>
      <c r="B29" s="174"/>
      <c r="C29" s="174"/>
      <c r="D29" s="42"/>
    </row>
    <row r="30" spans="1:4" ht="12.75">
      <c r="A30" s="42"/>
      <c r="B30" s="42"/>
      <c r="C30" s="42"/>
      <c r="D30" s="42"/>
    </row>
    <row r="31" spans="1:4" ht="12.75">
      <c r="A31" s="22" t="s">
        <v>20</v>
      </c>
      <c r="B31" s="133" t="s">
        <v>76</v>
      </c>
      <c r="C31" s="45">
        <v>457851.37</v>
      </c>
      <c r="D31" s="42"/>
    </row>
    <row r="32" spans="1:4" ht="12.75">
      <c r="A32" s="22" t="s">
        <v>21</v>
      </c>
      <c r="B32" s="133" t="s">
        <v>76</v>
      </c>
      <c r="C32" s="148">
        <v>0</v>
      </c>
      <c r="D32" s="42"/>
    </row>
    <row r="33" spans="1:4" ht="12.75">
      <c r="A33" s="22" t="s">
        <v>68</v>
      </c>
      <c r="B33" s="133" t="s">
        <v>76</v>
      </c>
      <c r="C33" s="148">
        <v>0</v>
      </c>
      <c r="D33" s="42"/>
    </row>
    <row r="34" spans="1:4" ht="12.75">
      <c r="A34" s="22" t="s">
        <v>24</v>
      </c>
      <c r="B34" s="133" t="s">
        <v>76</v>
      </c>
      <c r="C34" s="45">
        <v>288181.59</v>
      </c>
      <c r="D34" s="42"/>
    </row>
    <row r="35" spans="1:4" ht="12.75">
      <c r="A35" s="22" t="s">
        <v>25</v>
      </c>
      <c r="B35" s="133" t="s">
        <v>76</v>
      </c>
      <c r="C35" s="45">
        <v>285024.8</v>
      </c>
      <c r="D35" s="42"/>
    </row>
    <row r="36" spans="1:4" ht="12.75">
      <c r="A36" s="22" t="s">
        <v>69</v>
      </c>
      <c r="B36" s="133" t="s">
        <v>76</v>
      </c>
      <c r="C36" s="148">
        <v>0</v>
      </c>
      <c r="D36" s="42"/>
    </row>
    <row r="37" spans="1:4" ht="12.75">
      <c r="A37" s="22" t="s">
        <v>64</v>
      </c>
      <c r="B37" s="133" t="s">
        <v>76</v>
      </c>
      <c r="C37" s="149">
        <v>232686.84</v>
      </c>
      <c r="D37" s="42"/>
    </row>
    <row r="38" spans="1:4" ht="12.75">
      <c r="A38" s="22" t="s">
        <v>70</v>
      </c>
      <c r="B38" s="133" t="s">
        <v>76</v>
      </c>
      <c r="C38" s="148">
        <v>0</v>
      </c>
      <c r="D38" s="42"/>
    </row>
    <row r="39" spans="1:4" ht="12.75">
      <c r="A39" s="22" t="s">
        <v>10</v>
      </c>
      <c r="B39" s="133" t="s">
        <v>76</v>
      </c>
      <c r="C39" s="45">
        <v>916392.6</v>
      </c>
      <c r="D39" s="42"/>
    </row>
    <row r="40" spans="1:4" ht="12.75">
      <c r="A40" s="22" t="s">
        <v>51</v>
      </c>
      <c r="B40" s="133" t="s">
        <v>76</v>
      </c>
      <c r="C40" s="148">
        <v>0</v>
      </c>
      <c r="D40" s="42"/>
    </row>
    <row r="41" spans="1:4" ht="12.75">
      <c r="A41" s="22" t="s">
        <v>67</v>
      </c>
      <c r="B41" s="133" t="s">
        <v>76</v>
      </c>
      <c r="C41" s="45">
        <v>554903.71</v>
      </c>
      <c r="D41" s="42"/>
    </row>
    <row r="42" spans="1:4" ht="12.75">
      <c r="A42" s="22" t="s">
        <v>62</v>
      </c>
      <c r="B42" s="133" t="s">
        <v>76</v>
      </c>
      <c r="C42" s="45">
        <v>361999.45</v>
      </c>
      <c r="D42" s="42"/>
    </row>
    <row r="43" spans="1:4" ht="12.75">
      <c r="A43" s="102" t="s">
        <v>40</v>
      </c>
      <c r="B43" s="42"/>
      <c r="C43" s="23">
        <f>SUM(C31:C42)</f>
        <v>3097040.3600000003</v>
      </c>
      <c r="D43" s="42"/>
    </row>
    <row r="44" spans="1:4" ht="12.75">
      <c r="A44" s="42"/>
      <c r="B44" s="42"/>
      <c r="C44" s="42"/>
      <c r="D44" s="42"/>
    </row>
    <row r="45" spans="1:4" ht="12.75">
      <c r="A45" s="104" t="s">
        <v>3</v>
      </c>
      <c r="B45" s="42"/>
      <c r="C45" s="18">
        <f>+C43+C27</f>
        <v>520982902.53000003</v>
      </c>
      <c r="D45" s="42"/>
    </row>
    <row r="46" spans="1:4" ht="12.75">
      <c r="A46" s="42"/>
      <c r="B46" s="42"/>
      <c r="C46" s="42"/>
      <c r="D46" s="42"/>
    </row>
    <row r="47" spans="1:4" ht="12.75">
      <c r="A47" s="42"/>
      <c r="B47" s="42"/>
      <c r="C47" s="42"/>
      <c r="D47" s="42"/>
    </row>
    <row r="48" spans="1:6" ht="12.75">
      <c r="A48" s="184"/>
      <c r="B48" s="184"/>
      <c r="C48" s="184"/>
      <c r="D48" s="184"/>
      <c r="E48" s="184"/>
      <c r="F48" s="184"/>
    </row>
  </sheetData>
  <sheetProtection/>
  <mergeCells count="4">
    <mergeCell ref="A7:C7"/>
    <mergeCell ref="A10:C10"/>
    <mergeCell ref="A29:C29"/>
    <mergeCell ref="A48:F48"/>
  </mergeCells>
  <printOptions/>
  <pageMargins left="0.75" right="0.75" top="1" bottom="1" header="0" footer="0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F49"/>
  <sheetViews>
    <sheetView zoomScalePageLayoutView="0" workbookViewId="0" topLeftCell="A12">
      <selection activeCell="E31" sqref="E31"/>
    </sheetView>
  </sheetViews>
  <sheetFormatPr defaultColWidth="11.421875" defaultRowHeight="12.75"/>
  <cols>
    <col min="1" max="1" width="72.421875" style="6" bestFit="1" customWidth="1"/>
    <col min="2" max="2" width="25.421875" style="6" bestFit="1" customWidth="1"/>
    <col min="3" max="3" width="13.8515625" style="6" bestFit="1" customWidth="1"/>
    <col min="4" max="16384" width="11.421875" style="6" customWidth="1"/>
  </cols>
  <sheetData>
    <row r="8" spans="1:3" ht="20.25">
      <c r="A8" s="177" t="s">
        <v>31</v>
      </c>
      <c r="B8" s="177"/>
      <c r="C8" s="177"/>
    </row>
    <row r="10" ht="12.75">
      <c r="A10" s="117" t="s">
        <v>35</v>
      </c>
    </row>
    <row r="11" spans="1:3" ht="12.75">
      <c r="A11" s="185" t="s">
        <v>34</v>
      </c>
      <c r="B11" s="186"/>
      <c r="C11" s="187"/>
    </row>
    <row r="12" spans="1:3" ht="12.75">
      <c r="A12" s="117" t="s">
        <v>77</v>
      </c>
      <c r="C12" s="118" t="s">
        <v>48</v>
      </c>
    </row>
    <row r="13" spans="1:3" ht="12.75">
      <c r="A13" s="11" t="s">
        <v>46</v>
      </c>
      <c r="B13" s="8" t="s">
        <v>31</v>
      </c>
      <c r="C13" s="138">
        <v>1908003.16</v>
      </c>
    </row>
    <row r="14" spans="1:3" ht="12.75">
      <c r="A14" s="11" t="s">
        <v>7</v>
      </c>
      <c r="B14" s="8" t="s">
        <v>31</v>
      </c>
      <c r="C14" s="139">
        <v>1730759.72</v>
      </c>
    </row>
    <row r="15" spans="1:3" ht="12.75">
      <c r="A15" s="11" t="s">
        <v>8</v>
      </c>
      <c r="B15" s="8" t="s">
        <v>31</v>
      </c>
      <c r="C15" s="139">
        <v>828307.13</v>
      </c>
    </row>
    <row r="16" spans="1:3" ht="12.75">
      <c r="A16" s="11" t="s">
        <v>9</v>
      </c>
      <c r="B16" s="8" t="s">
        <v>31</v>
      </c>
      <c r="C16" s="139">
        <v>966659.45</v>
      </c>
    </row>
    <row r="17" spans="1:3" ht="12.75">
      <c r="A17" s="11" t="s">
        <v>11</v>
      </c>
      <c r="B17" s="8" t="s">
        <v>31</v>
      </c>
      <c r="C17" s="86">
        <v>5991918.73</v>
      </c>
    </row>
    <row r="18" spans="1:3" ht="12.75">
      <c r="A18" s="11" t="s">
        <v>12</v>
      </c>
      <c r="B18" s="8" t="s">
        <v>31</v>
      </c>
      <c r="C18" s="86">
        <v>303915.12</v>
      </c>
    </row>
    <row r="19" spans="1:3" ht="12.75">
      <c r="A19" s="11" t="s">
        <v>13</v>
      </c>
      <c r="B19" s="8" t="s">
        <v>31</v>
      </c>
      <c r="C19" s="86">
        <v>943913.15</v>
      </c>
    </row>
    <row r="20" spans="1:3" ht="12.75">
      <c r="A20" s="11" t="s">
        <v>14</v>
      </c>
      <c r="B20" s="8" t="s">
        <v>31</v>
      </c>
      <c r="C20" s="86">
        <v>1224141.32</v>
      </c>
    </row>
    <row r="21" spans="1:3" ht="12.75">
      <c r="A21" s="11" t="s">
        <v>15</v>
      </c>
      <c r="B21" s="8" t="s">
        <v>31</v>
      </c>
      <c r="C21" s="86">
        <v>20876518.81</v>
      </c>
    </row>
    <row r="22" spans="1:3" ht="12.75">
      <c r="A22" s="11" t="s">
        <v>16</v>
      </c>
      <c r="B22" s="8" t="s">
        <v>31</v>
      </c>
      <c r="C22" s="86">
        <v>515508.66</v>
      </c>
    </row>
    <row r="23" spans="1:3" ht="12.75">
      <c r="A23" s="11" t="s">
        <v>17</v>
      </c>
      <c r="B23" s="8" t="s">
        <v>31</v>
      </c>
      <c r="C23" s="86">
        <v>1711652.87</v>
      </c>
    </row>
    <row r="24" spans="1:3" ht="12.75">
      <c r="A24" s="11" t="s">
        <v>18</v>
      </c>
      <c r="B24" s="8" t="s">
        <v>31</v>
      </c>
      <c r="C24" s="86">
        <v>562522.79</v>
      </c>
    </row>
    <row r="25" spans="1:3" ht="12.75">
      <c r="A25" s="11" t="s">
        <v>19</v>
      </c>
      <c r="B25" s="8" t="s">
        <v>31</v>
      </c>
      <c r="C25" s="86">
        <v>1066313.63</v>
      </c>
    </row>
    <row r="26" spans="1:3" ht="12.75">
      <c r="A26" s="11" t="s">
        <v>26</v>
      </c>
      <c r="B26" s="8" t="s">
        <v>31</v>
      </c>
      <c r="C26" s="86">
        <v>260290.28</v>
      </c>
    </row>
    <row r="27" spans="1:3" ht="12.75">
      <c r="A27" s="24" t="s">
        <v>66</v>
      </c>
      <c r="B27" s="25" t="s">
        <v>31</v>
      </c>
      <c r="C27" s="150">
        <v>154127.81</v>
      </c>
    </row>
    <row r="28" spans="1:3" ht="12.75">
      <c r="A28" s="102" t="s">
        <v>41</v>
      </c>
      <c r="C28" s="142">
        <f>SUM(C13:C27)</f>
        <v>39044552.63</v>
      </c>
    </row>
    <row r="30" spans="1:3" ht="12.75">
      <c r="A30" s="188" t="s">
        <v>1</v>
      </c>
      <c r="B30" s="189"/>
      <c r="C30" s="190"/>
    </row>
    <row r="32" spans="1:3" ht="12.75">
      <c r="A32" s="13" t="s">
        <v>20</v>
      </c>
      <c r="B32" s="26" t="s">
        <v>31</v>
      </c>
      <c r="C32" s="48">
        <v>217528.57</v>
      </c>
    </row>
    <row r="33" spans="1:3" ht="12.75">
      <c r="A33" s="13" t="s">
        <v>21</v>
      </c>
      <c r="B33" s="26" t="s">
        <v>31</v>
      </c>
      <c r="C33" s="47"/>
    </row>
    <row r="34" spans="1:3" ht="12.75">
      <c r="A34" s="13" t="s">
        <v>68</v>
      </c>
      <c r="B34" s="26" t="s">
        <v>31</v>
      </c>
      <c r="C34" s="47"/>
    </row>
    <row r="35" spans="1:3" ht="12.75">
      <c r="A35" s="13" t="s">
        <v>24</v>
      </c>
      <c r="B35" s="26" t="s">
        <v>31</v>
      </c>
      <c r="C35" s="48">
        <v>945.02</v>
      </c>
    </row>
    <row r="36" spans="1:3" ht="12.75">
      <c r="A36" s="13" t="s">
        <v>25</v>
      </c>
      <c r="B36" s="26" t="s">
        <v>31</v>
      </c>
      <c r="C36" s="48">
        <v>28636.19</v>
      </c>
    </row>
    <row r="37" spans="1:3" ht="12.75">
      <c r="A37" s="13" t="s">
        <v>69</v>
      </c>
      <c r="B37" s="26" t="s">
        <v>31</v>
      </c>
      <c r="C37" s="47"/>
    </row>
    <row r="38" spans="1:3" ht="12.75">
      <c r="A38" s="13" t="s">
        <v>64</v>
      </c>
      <c r="B38" s="26" t="s">
        <v>31</v>
      </c>
      <c r="C38" s="151">
        <v>122343.61</v>
      </c>
    </row>
    <row r="39" spans="1:3" ht="12.75">
      <c r="A39" s="13" t="s">
        <v>70</v>
      </c>
      <c r="B39" s="26" t="s">
        <v>31</v>
      </c>
      <c r="C39" s="47"/>
    </row>
    <row r="40" spans="1:3" ht="12.75">
      <c r="A40" s="13" t="s">
        <v>10</v>
      </c>
      <c r="B40" s="26" t="s">
        <v>31</v>
      </c>
      <c r="C40" s="48">
        <v>703385.12</v>
      </c>
    </row>
    <row r="41" spans="1:3" ht="12.75">
      <c r="A41" s="13" t="s">
        <v>51</v>
      </c>
      <c r="B41" s="26" t="s">
        <v>31</v>
      </c>
      <c r="C41" s="47"/>
    </row>
    <row r="42" spans="1:3" ht="12.75">
      <c r="A42" s="13" t="s">
        <v>67</v>
      </c>
      <c r="B42" s="26" t="s">
        <v>31</v>
      </c>
      <c r="C42" s="48">
        <v>387615.69</v>
      </c>
    </row>
    <row r="43" spans="1:3" ht="12.75">
      <c r="A43" s="13" t="s">
        <v>62</v>
      </c>
      <c r="B43" s="26" t="s">
        <v>31</v>
      </c>
      <c r="C43" s="48">
        <v>192568.92</v>
      </c>
    </row>
    <row r="44" spans="1:3" ht="12.75">
      <c r="A44" s="102" t="s">
        <v>40</v>
      </c>
      <c r="C44" s="23">
        <f>SUM(C32:C43)</f>
        <v>1653023.1199999999</v>
      </c>
    </row>
    <row r="46" spans="1:3" ht="12.75">
      <c r="A46" s="152" t="s">
        <v>3</v>
      </c>
      <c r="C46" s="18">
        <f>+C44+C28</f>
        <v>40697575.75</v>
      </c>
    </row>
    <row r="49" spans="1:6" ht="12.75">
      <c r="A49" s="169"/>
      <c r="B49" s="169"/>
      <c r="C49" s="169"/>
      <c r="D49" s="169"/>
      <c r="E49" s="169"/>
      <c r="F49" s="169"/>
    </row>
  </sheetData>
  <sheetProtection/>
  <mergeCells count="4">
    <mergeCell ref="A8:C8"/>
    <mergeCell ref="A11:C11"/>
    <mergeCell ref="A30:C30"/>
    <mergeCell ref="A49:F49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F48"/>
  <sheetViews>
    <sheetView zoomScalePageLayoutView="0" workbookViewId="0" topLeftCell="A15">
      <selection activeCell="E29" sqref="E29"/>
    </sheetView>
  </sheetViews>
  <sheetFormatPr defaultColWidth="11.421875" defaultRowHeight="12.75"/>
  <cols>
    <col min="1" max="1" width="69.140625" style="6" bestFit="1" customWidth="1"/>
    <col min="2" max="2" width="26.140625" style="6" customWidth="1"/>
    <col min="3" max="3" width="25.28125" style="6" customWidth="1"/>
    <col min="4" max="4" width="12.8515625" style="6" bestFit="1" customWidth="1"/>
    <col min="5" max="16384" width="11.421875" style="6" customWidth="1"/>
  </cols>
  <sheetData>
    <row r="7" spans="1:3" ht="20.25">
      <c r="A7" s="177" t="s">
        <v>32</v>
      </c>
      <c r="B7" s="177"/>
      <c r="C7" s="177"/>
    </row>
    <row r="9" ht="12.75">
      <c r="A9" s="117" t="s">
        <v>35</v>
      </c>
    </row>
    <row r="10" spans="1:3" ht="12.75">
      <c r="A10" s="185" t="s">
        <v>34</v>
      </c>
      <c r="B10" s="186"/>
      <c r="C10" s="187"/>
    </row>
    <row r="11" spans="1:3" ht="12.75">
      <c r="A11" s="117" t="s">
        <v>78</v>
      </c>
      <c r="C11" s="118" t="s">
        <v>48</v>
      </c>
    </row>
    <row r="12" spans="1:3" ht="12.75">
      <c r="A12" s="12" t="s">
        <v>46</v>
      </c>
      <c r="B12" s="28" t="s">
        <v>63</v>
      </c>
      <c r="C12" s="40">
        <v>2168474.16</v>
      </c>
    </row>
    <row r="13" spans="1:3" ht="12.75">
      <c r="A13" s="12" t="s">
        <v>7</v>
      </c>
      <c r="B13" s="28" t="s">
        <v>63</v>
      </c>
      <c r="C13" s="153">
        <v>1753753.72</v>
      </c>
    </row>
    <row r="14" spans="1:3" ht="12.75">
      <c r="A14" s="12" t="s">
        <v>8</v>
      </c>
      <c r="B14" s="28" t="s">
        <v>63</v>
      </c>
      <c r="C14" s="153">
        <v>934231.74</v>
      </c>
    </row>
    <row r="15" spans="1:3" ht="12.75">
      <c r="A15" s="12" t="s">
        <v>9</v>
      </c>
      <c r="B15" s="28" t="s">
        <v>63</v>
      </c>
      <c r="C15" s="153">
        <v>1147380.24</v>
      </c>
    </row>
    <row r="16" spans="1:3" ht="12.75">
      <c r="A16" s="12" t="s">
        <v>11</v>
      </c>
      <c r="B16" s="28" t="s">
        <v>63</v>
      </c>
      <c r="C16" s="39">
        <v>5999887.53</v>
      </c>
    </row>
    <row r="17" spans="1:3" ht="12.75">
      <c r="A17" s="12" t="s">
        <v>12</v>
      </c>
      <c r="B17" s="28" t="s">
        <v>63</v>
      </c>
      <c r="C17" s="39">
        <v>1534153.62</v>
      </c>
    </row>
    <row r="18" spans="1:3" ht="12.75">
      <c r="A18" s="12" t="s">
        <v>13</v>
      </c>
      <c r="B18" s="28" t="s">
        <v>63</v>
      </c>
      <c r="C18" s="39">
        <v>6560190.12</v>
      </c>
    </row>
    <row r="19" spans="1:3" ht="12.75">
      <c r="A19" s="12" t="s">
        <v>14</v>
      </c>
      <c r="B19" s="28" t="s">
        <v>63</v>
      </c>
      <c r="C19" s="39">
        <v>1735564.55</v>
      </c>
    </row>
    <row r="20" spans="1:3" ht="12.75">
      <c r="A20" s="12" t="s">
        <v>15</v>
      </c>
      <c r="B20" s="28" t="s">
        <v>63</v>
      </c>
      <c r="C20" s="39">
        <v>26712627.52</v>
      </c>
    </row>
    <row r="21" spans="1:3" ht="12.75">
      <c r="A21" s="12" t="s">
        <v>16</v>
      </c>
      <c r="B21" s="28" t="s">
        <v>63</v>
      </c>
      <c r="C21" s="39">
        <v>620331.83</v>
      </c>
    </row>
    <row r="22" spans="1:3" ht="12.75">
      <c r="A22" s="12" t="s">
        <v>17</v>
      </c>
      <c r="B22" s="28" t="s">
        <v>63</v>
      </c>
      <c r="C22" s="39">
        <v>3452240.33</v>
      </c>
    </row>
    <row r="23" spans="1:3" ht="12.75">
      <c r="A23" s="12" t="s">
        <v>18</v>
      </c>
      <c r="B23" s="28" t="s">
        <v>63</v>
      </c>
      <c r="C23" s="39">
        <v>874622.94</v>
      </c>
    </row>
    <row r="24" spans="1:3" ht="12.75">
      <c r="A24" s="12" t="s">
        <v>19</v>
      </c>
      <c r="B24" s="28" t="s">
        <v>63</v>
      </c>
      <c r="C24" s="39">
        <v>1627123.71</v>
      </c>
    </row>
    <row r="25" spans="1:3" ht="12.75">
      <c r="A25" s="12" t="s">
        <v>26</v>
      </c>
      <c r="B25" s="28" t="s">
        <v>63</v>
      </c>
      <c r="C25" s="39">
        <v>499817.33</v>
      </c>
    </row>
    <row r="26" spans="1:3" ht="12.75">
      <c r="A26" s="14" t="s">
        <v>66</v>
      </c>
      <c r="B26" s="17" t="s">
        <v>63</v>
      </c>
      <c r="C26" s="146">
        <v>203987.29</v>
      </c>
    </row>
    <row r="27" spans="1:3" ht="12.75">
      <c r="A27" s="102" t="s">
        <v>39</v>
      </c>
      <c r="B27" s="117"/>
      <c r="C27" s="142">
        <f>SUM(C12:C26)</f>
        <v>55824386.629999995</v>
      </c>
    </row>
    <row r="28" spans="1:3" ht="12.75">
      <c r="A28" s="117"/>
      <c r="B28" s="117"/>
      <c r="C28" s="117"/>
    </row>
    <row r="29" spans="1:3" ht="12.75">
      <c r="A29" s="188" t="s">
        <v>1</v>
      </c>
      <c r="B29" s="189"/>
      <c r="C29" s="190"/>
    </row>
    <row r="31" spans="1:3" ht="12.75">
      <c r="A31" s="13" t="s">
        <v>20</v>
      </c>
      <c r="B31" s="26" t="s">
        <v>63</v>
      </c>
      <c r="C31" s="154">
        <v>299261.19</v>
      </c>
    </row>
    <row r="32" spans="1:3" ht="12.75">
      <c r="A32" s="13" t="s">
        <v>21</v>
      </c>
      <c r="B32" s="26" t="s">
        <v>63</v>
      </c>
      <c r="C32" s="155">
        <v>0</v>
      </c>
    </row>
    <row r="33" spans="1:3" ht="12.75">
      <c r="A33" s="13" t="s">
        <v>68</v>
      </c>
      <c r="B33" s="26" t="s">
        <v>63</v>
      </c>
      <c r="C33" s="155">
        <v>0</v>
      </c>
    </row>
    <row r="34" spans="1:3" ht="12.75">
      <c r="A34" s="13" t="s">
        <v>24</v>
      </c>
      <c r="B34" s="26" t="s">
        <v>63</v>
      </c>
      <c r="C34" s="154">
        <v>9525.63</v>
      </c>
    </row>
    <row r="35" spans="1:3" ht="12.75">
      <c r="A35" s="13" t="s">
        <v>25</v>
      </c>
      <c r="B35" s="26" t="s">
        <v>63</v>
      </c>
      <c r="C35" s="154">
        <v>175563.99</v>
      </c>
    </row>
    <row r="36" spans="1:3" ht="12.75">
      <c r="A36" s="13" t="s">
        <v>69</v>
      </c>
      <c r="B36" s="26" t="s">
        <v>63</v>
      </c>
      <c r="C36" s="155">
        <v>0</v>
      </c>
    </row>
    <row r="37" spans="1:3" ht="12.75">
      <c r="A37" s="13" t="s">
        <v>64</v>
      </c>
      <c r="B37" s="26" t="s">
        <v>63</v>
      </c>
      <c r="C37" s="156">
        <v>239699.71</v>
      </c>
    </row>
    <row r="38" spans="1:3" ht="12.75">
      <c r="A38" s="13" t="s">
        <v>70</v>
      </c>
      <c r="B38" s="26" t="s">
        <v>63</v>
      </c>
      <c r="C38" s="155">
        <v>0</v>
      </c>
    </row>
    <row r="39" spans="1:3" ht="12.75">
      <c r="A39" s="13" t="s">
        <v>10</v>
      </c>
      <c r="B39" s="26" t="s">
        <v>63</v>
      </c>
      <c r="C39" s="154">
        <v>1168212.98</v>
      </c>
    </row>
    <row r="40" spans="1:3" ht="12.75">
      <c r="A40" s="13" t="s">
        <v>51</v>
      </c>
      <c r="B40" s="26" t="s">
        <v>63</v>
      </c>
      <c r="C40" s="155">
        <v>0</v>
      </c>
    </row>
    <row r="41" spans="1:3" ht="12.75">
      <c r="A41" s="13" t="s">
        <v>67</v>
      </c>
      <c r="B41" s="26" t="s">
        <v>63</v>
      </c>
      <c r="C41" s="154">
        <v>477632.51</v>
      </c>
    </row>
    <row r="42" spans="1:3" ht="12.75">
      <c r="A42" s="13" t="s">
        <v>62</v>
      </c>
      <c r="B42" s="26" t="s">
        <v>63</v>
      </c>
      <c r="C42" s="154">
        <v>437729.03</v>
      </c>
    </row>
    <row r="43" spans="1:3" ht="12.75">
      <c r="A43" s="102" t="s">
        <v>40</v>
      </c>
      <c r="C43" s="23">
        <f>SUM(C31:C42)</f>
        <v>2807625.04</v>
      </c>
    </row>
    <row r="45" spans="1:3" ht="12.75">
      <c r="A45" s="104" t="s">
        <v>3</v>
      </c>
      <c r="C45" s="18">
        <f>+C43+C27</f>
        <v>58632011.669999994</v>
      </c>
    </row>
    <row r="48" spans="1:6" ht="12.75">
      <c r="A48" s="169"/>
      <c r="B48" s="169"/>
      <c r="C48" s="169"/>
      <c r="D48" s="169"/>
      <c r="E48" s="169"/>
      <c r="F48" s="169"/>
    </row>
  </sheetData>
  <sheetProtection/>
  <mergeCells count="4">
    <mergeCell ref="A7:C7"/>
    <mergeCell ref="A10:C10"/>
    <mergeCell ref="A29:C29"/>
    <mergeCell ref="A48:F4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 Admin Fondo y Fideicomiso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Asoc Admin Fondo y Fideicomiso</dc:creator>
  <cp:keywords/>
  <dc:description/>
  <cp:lastModifiedBy>Ramiro Viteri</cp:lastModifiedBy>
  <dcterms:created xsi:type="dcterms:W3CDTF">2006-11-16T17:43:55Z</dcterms:created>
  <dcterms:modified xsi:type="dcterms:W3CDTF">2012-11-27T15:07:06Z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